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300" activeTab="3"/>
  </bookViews>
  <sheets>
    <sheet name="Q1.2007" sheetId="1" r:id="rId1"/>
    <sheet name="Q2.2007" sheetId="2" r:id="rId2"/>
    <sheet name="Q3.2007" sheetId="3" r:id="rId3"/>
    <sheet name="Q4.2007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<sst xmlns="http://schemas.openxmlformats.org/spreadsheetml/2006/main" count="315" uniqueCount="105">
  <si>
    <t>Maãu CBTT-03</t>
  </si>
  <si>
    <t>CÔNG TY CỔ PHẦN THỦY ĐIỆN VĨNH SƠN - SÔNG HINH</t>
  </si>
  <si>
    <t>BÁO CÁO TÀI CHÍNH TÓM TẮT</t>
  </si>
  <si>
    <t>I. BẢNG CÂN ĐỐI KẾ TOÁN</t>
  </si>
  <si>
    <t>STT</t>
  </si>
  <si>
    <t>Nội dung</t>
  </si>
  <si>
    <t>Số dư đầu kỳ</t>
  </si>
  <si>
    <t>Số dư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</si>
  <si>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</si>
  <si>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</si>
  <si>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</si>
  <si>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</si>
  <si>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</si>
  <si>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</si>
  <si>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</si>
  <si>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</si>
  <si>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</si>
  <si>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</si>
  <si>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</si>
  <si>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 xml:space="preserve">  - Nguyên giá TSCĐ hữu hình</t>
  </si>
  <si>
    <t xml:space="preserve">  - Giá trị hao mòn lũy kế TSCĐ hữu hình</t>
  </si>
  <si>
    <t xml:space="preserve">  - Nguyên giá TSCĐ vô hình</t>
  </si>
  <si>
    <t xml:space="preserve">  - Giá trị hao mòn lũy kế TSCĐ vô hình</t>
  </si>
  <si>
    <t>Bất động sản đầu tư</t>
  </si>
  <si>
    <t xml:space="preserve">  - Nguyên giá</t>
  </si>
  <si>
    <t xml:space="preserve">  - Giá trị hao mòn lũy kế</t>
  </si>
  <si>
    <t>Các khoản đầu tư tài chính dài hạn</t>
  </si>
  <si>
    <t>Chi phí XDCB dở dang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</si>
  <si>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</si>
  <si>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</si>
  <si>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</si>
  <si>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</si>
  <si>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</si>
  <si>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</si>
  <si>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</si>
  <si>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</si>
  <si>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</si>
  <si>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</si>
  <si>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 xml:space="preserve">  - Vốn đầu tư của chủ sở hữu</t>
  </si>
  <si>
    <t xml:space="preserve">  - Thặng dư vốn cổ phần</t>
  </si>
  <si>
    <t xml:space="preserve">  - Cổ phiếu quỹ</t>
  </si>
  <si>
    <t xml:space="preserve">  - Các quỹ</t>
  </si>
  <si>
    <t xml:space="preserve">  - Lợi nhuận chưa phân phối</t>
  </si>
  <si>
    <t>Nguồn kinh phí và quỹ khác</t>
  </si>
  <si>
    <t>VI</t>
  </si>
  <si>
    <t>Tổng nguồn vốn</t>
  </si>
  <si>
    <t>II-A. KẾT QUẢ HOẠT ĐỘNG SẢN XUẤT KINH DOANH</t>
  </si>
  <si>
    <t>(Áp dụng đối với các doanh nghiệp sản xuất, chế biến, dịch vụ…)</t>
  </si>
  <si>
    <t>Chỉ tiêu</t>
  </si>
  <si>
    <t>Kỳ báo cáo</t>
  </si>
  <si>
    <t>Lũy kế</t>
  </si>
  <si>
    <t>Doanh thu bán hàng và dịch vụ</t>
  </si>
  <si>
    <t>Các khoản giảm trừ</t>
  </si>
  <si>
    <t>Doanh thu thuần về bán hàng và dịch vụ</t>
  </si>
  <si>
    <t>Giá vốn hàng bán</t>
  </si>
  <si>
    <t>Lợi nhuận gộp về bán hàng và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</si>
  <si>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</si>
  <si>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</si>
  <si>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</si>
  <si>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</si>
  <si>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</si>
  <si>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</si>
  <si>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</si>
  <si>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</si>
  <si>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</si>
  <si>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</si>
  <si>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</si>
  <si>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</si>
  <si>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Cổ tức trên mỗi cổ phiếu</t>
  </si>
  <si>
    <t>CHỦ TỊCH HỘI ĐỒNG QUẢN TRỊ</t>
  </si>
  <si>
    <t>NGUYỄN ĐỨC ĐỐI</t>
  </si>
  <si>
    <t>(Quý I năm 2007)</t>
  </si>
  <si>
    <t>Quy Nhơn, ngày     tháng      năm 2007</t>
  </si>
  <si>
    <t>(Quý 2 năm 2007)</t>
  </si>
  <si>
    <t>Các khoản phải thu ngắn hạn</t>
  </si>
  <si>
    <t xml:space="preserve">  - TSCĐ hữu hình</t>
  </si>
  <si>
    <t xml:space="preserve">  - TSCĐ vô hình</t>
  </si>
  <si>
    <t xml:space="preserve">  - TSCĐ thuê tài chính</t>
  </si>
  <si>
    <t xml:space="preserve">  - Chi phí xây dựng cơ bản dở dang</t>
  </si>
  <si>
    <t>Tổng cộng tài sản</t>
  </si>
  <si>
    <t xml:space="preserve">  - Vốn khác của chủ sở hữu</t>
  </si>
  <si>
    <t xml:space="preserve">  - Chênh lệch đánh giá lại tài sản</t>
  </si>
  <si>
    <t xml:space="preserve">  - Chênh lệch tỷ giá hối đoái</t>
  </si>
  <si>
    <t xml:space="preserve">  - Lợi nhuận sau thuế chưa phân phối</t>
  </si>
  <si>
    <t xml:space="preserve">  - Nguồn vốn đầu tư xây dựng cơ bản</t>
  </si>
  <si>
    <t xml:space="preserve">  - Nguồn kinh phí</t>
  </si>
  <si>
    <t xml:space="preserve">  - Nguồn kinh phí đã hình thành TSCĐ</t>
  </si>
  <si>
    <t>Tổng cộng nguồn vốn</t>
  </si>
  <si>
    <t>I-A. BẢNG CÂN ĐỐI KẾ TOÁN</t>
  </si>
  <si>
    <t>Doanh thu bán hàng và cung cấp dịch vụ</t>
  </si>
  <si>
    <t>Các khoản giảm trừ doanh thu</t>
  </si>
  <si>
    <t>Doanh thu thuần về bán hàng và cung cấp dịch vụ</t>
  </si>
  <si>
    <t>Lợi nhuận gộp về bán hàng và cung cấp dịch vụ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</si>
  <si>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</si>
  <si>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</si>
  <si>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</si>
  <si>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</si>
  <si>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 xml:space="preserve">  - Quỹ khen thưởng phúc lợi</t>
  </si>
  <si>
    <t>Đơn vị tính: Đồng</t>
  </si>
  <si>
    <t>(Ban hành kèm theo Thông tư số 38/2007/TT-BTC ngày 18/4/2007 của Bộ trưởng Bộ Tài chính hướng dẫn về việc Công bố thông tin trên thị trường Chứng khoán)</t>
  </si>
  <si>
    <t>(Quý 3 năm 2007)</t>
  </si>
  <si>
    <t>Quy Nhơn, ngày 12 tháng  10 năm 2007</t>
  </si>
  <si>
    <t>(Đã ký)</t>
  </si>
  <si>
    <t>(Quý 4 năm 2007)</t>
  </si>
  <si>
    <t>Quy Nhơn, ngày 24 tháng  01 năm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</si>
</sst>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VNI-TIMES"/>
      <family val="0"/>
    </font>
    <font>
      <b/>
      <sz val="11"/>
      <name val="VNI-Times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i/>
      <sz val="11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165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165" fontId="6" fillId="0" borderId="1" xfId="15" applyNumberFormat="1" applyFont="1" applyBorder="1" applyAlignment="1">
      <alignment horizontal="center"/>
    </xf>
    <xf numFmtId="0" fontId="5" fillId="0" borderId="0" xfId="21" applyFont="1" applyAlignment="1">
      <alignment horizontal="center"/>
      <protection/>
    </xf>
    <xf numFmtId="0" fontId="7" fillId="0" borderId="2" xfId="21" applyFont="1" applyBorder="1">
      <alignment/>
      <protection/>
    </xf>
    <xf numFmtId="165" fontId="6" fillId="0" borderId="2" xfId="15" applyNumberFormat="1" applyFont="1" applyBorder="1" applyAlignment="1">
      <alignment/>
    </xf>
    <xf numFmtId="0" fontId="5" fillId="0" borderId="3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165" fontId="5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  <xf numFmtId="165" fontId="6" fillId="0" borderId="3" xfId="15" applyNumberFormat="1" applyFont="1" applyBorder="1" applyAlignment="1">
      <alignment/>
    </xf>
    <xf numFmtId="165" fontId="5" fillId="0" borderId="3" xfId="15" applyNumberFormat="1" applyFont="1" applyFill="1" applyBorder="1" applyAlignment="1">
      <alignment/>
    </xf>
    <xf numFmtId="0" fontId="5" fillId="0" borderId="4" xfId="21" applyFont="1" applyBorder="1" applyAlignment="1">
      <alignment horizontal="center"/>
      <protection/>
    </xf>
    <xf numFmtId="0" fontId="5" fillId="0" borderId="4" xfId="21" applyFont="1" applyBorder="1">
      <alignment/>
      <protection/>
    </xf>
    <xf numFmtId="165" fontId="5" fillId="0" borderId="4" xfId="15" applyNumberFormat="1" applyFont="1" applyBorder="1" applyAlignment="1">
      <alignment/>
    </xf>
    <xf numFmtId="0" fontId="7" fillId="0" borderId="1" xfId="21" applyFont="1" applyBorder="1">
      <alignment/>
      <protection/>
    </xf>
    <xf numFmtId="165" fontId="6" fillId="0" borderId="1" xfId="15" applyNumberFormat="1" applyFont="1" applyBorder="1" applyAlignment="1">
      <alignment/>
    </xf>
    <xf numFmtId="0" fontId="7" fillId="0" borderId="5" xfId="21" applyFont="1" applyBorder="1">
      <alignment/>
      <protection/>
    </xf>
    <xf numFmtId="165" fontId="6" fillId="0" borderId="5" xfId="15" applyNumberFormat="1" applyFont="1" applyBorder="1" applyAlignment="1">
      <alignment/>
    </xf>
    <xf numFmtId="0" fontId="5" fillId="0" borderId="6" xfId="21" applyFont="1" applyBorder="1" applyAlignment="1">
      <alignment horizontal="center"/>
      <protection/>
    </xf>
    <xf numFmtId="0" fontId="5" fillId="0" borderId="6" xfId="21" applyFont="1" applyBorder="1">
      <alignment/>
      <protection/>
    </xf>
    <xf numFmtId="165" fontId="5" fillId="0" borderId="6" xfId="15" applyNumberFormat="1" applyFont="1" applyBorder="1" applyAlignment="1">
      <alignment/>
    </xf>
    <xf numFmtId="0" fontId="5" fillId="0" borderId="5" xfId="21" applyFont="1" applyBorder="1" applyAlignment="1">
      <alignment horizontal="center"/>
      <protection/>
    </xf>
    <xf numFmtId="0" fontId="5" fillId="0" borderId="5" xfId="21" applyFont="1" applyBorder="1">
      <alignment/>
      <protection/>
    </xf>
    <xf numFmtId="165" fontId="5" fillId="0" borderId="5" xfId="15" applyNumberFormat="1" applyFont="1" applyBorder="1" applyAlignment="1">
      <alignment/>
    </xf>
    <xf numFmtId="0" fontId="8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65" fontId="6" fillId="0" borderId="0" xfId="15" applyNumberFormat="1" applyFont="1" applyBorder="1" applyAlignment="1">
      <alignment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justify"/>
      <protection/>
    </xf>
    <xf numFmtId="165" fontId="5" fillId="0" borderId="0" xfId="21" applyNumberFormat="1" applyFont="1">
      <alignment/>
      <protection/>
    </xf>
    <xf numFmtId="165" fontId="5" fillId="0" borderId="0" xfId="15" applyNumberFormat="1" applyFont="1" applyFill="1" applyAlignment="1">
      <alignment/>
    </xf>
    <xf numFmtId="0" fontId="5" fillId="0" borderId="0" xfId="21" applyFont="1" applyFill="1" applyAlignment="1">
      <alignment horizontal="center" vertical="justify"/>
      <protection/>
    </xf>
    <xf numFmtId="0" fontId="8" fillId="0" borderId="0" xfId="21" applyFont="1" applyFill="1" applyAlignment="1">
      <alignment horizontal="center" vertical="center"/>
      <protection/>
    </xf>
    <xf numFmtId="165" fontId="6" fillId="0" borderId="1" xfId="15" applyNumberFormat="1" applyFont="1" applyFill="1" applyBorder="1" applyAlignment="1">
      <alignment horizontal="center"/>
    </xf>
    <xf numFmtId="165" fontId="6" fillId="0" borderId="2" xfId="15" applyNumberFormat="1" applyFont="1" applyFill="1" applyBorder="1" applyAlignment="1">
      <alignment/>
    </xf>
    <xf numFmtId="165" fontId="6" fillId="0" borderId="3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6" fillId="0" borderId="1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6" fillId="0" borderId="0" xfId="15" applyNumberFormat="1" applyFont="1" applyAlignment="1">
      <alignment horizontal="center"/>
    </xf>
    <xf numFmtId="166" fontId="5" fillId="0" borderId="3" xfId="15" applyNumberFormat="1" applyFont="1" applyBorder="1" applyAlignment="1">
      <alignment/>
    </xf>
    <xf numFmtId="165" fontId="6" fillId="0" borderId="0" xfId="15" applyNumberFormat="1" applyFont="1" applyAlignment="1">
      <alignment horizontal="center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/>
      <protection/>
    </xf>
    <xf numFmtId="0" fontId="5" fillId="0" borderId="0" xfId="21" applyFont="1" applyAlignment="1">
      <alignment horizontal="center" vertical="justify"/>
      <protection/>
    </xf>
    <xf numFmtId="165" fontId="5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u CBTT-03 mo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7">
      <selection activeCell="C36" sqref="C36"/>
    </sheetView>
  </sheetViews>
  <sheetFormatPr defaultColWidth="9.140625" defaultRowHeight="12.75"/>
  <cols>
    <col min="1" max="1" width="7.140625" style="2" customWidth="1"/>
    <col min="2" max="2" width="45.7109375" style="2" customWidth="1"/>
    <col min="3" max="3" width="21.00390625" style="3" customWidth="1"/>
    <col min="4" max="4" width="20.57421875" style="3" bestFit="1" customWidth="1"/>
    <col min="5" max="16384" width="9.140625" style="2" customWidth="1"/>
  </cols>
  <sheetData>
    <row r="1" ht="23.25" customHeight="1">
      <c r="A1" s="1" t="s">
        <v>0</v>
      </c>
    </row>
    <row r="2" ht="17.25">
      <c r="A2" s="4" t="s">
        <v>1</v>
      </c>
    </row>
    <row r="3" ht="17.25">
      <c r="A3" s="4"/>
    </row>
    <row r="4" spans="1:4" ht="17.25">
      <c r="A4" s="56" t="s">
        <v>2</v>
      </c>
      <c r="B4" s="56"/>
      <c r="C4" s="56"/>
      <c r="D4" s="56"/>
    </row>
    <row r="5" spans="1:4" ht="16.5">
      <c r="A5" s="57" t="s">
        <v>71</v>
      </c>
      <c r="B5" s="57"/>
      <c r="C5" s="57"/>
      <c r="D5" s="57"/>
    </row>
    <row r="6" spans="1:4" ht="16.5">
      <c r="A6" s="5"/>
      <c r="B6" s="5"/>
      <c r="C6" s="5"/>
      <c r="D6" s="5"/>
    </row>
    <row r="7" spans="1:4" ht="17.25">
      <c r="A7" s="56" t="s">
        <v>3</v>
      </c>
      <c r="B7" s="56"/>
      <c r="C7" s="56"/>
      <c r="D7" s="56"/>
    </row>
    <row r="8" spans="1:4" s="8" customFormat="1" ht="17.25">
      <c r="A8" s="6" t="s">
        <v>4</v>
      </c>
      <c r="B8" s="6" t="s">
        <v>5</v>
      </c>
      <c r="C8" s="7" t="s">
        <v>6</v>
      </c>
      <c r="D8" s="7" t="s">
        <v>7</v>
      </c>
    </row>
    <row r="9" spans="1:4" ht="17.25">
      <c r="A9" s="33" t="s">
        <v>8</v>
      </c>
      <c r="B9" s="9" t="s">
        <v>9</v>
      </c>
      <c r="C9" s="10">
        <f>SUM(C10:C14)</f>
        <v>161941309610</v>
      </c>
      <c r="D9" s="10">
        <f>SUM(D10:D14)</f>
        <v>240770071156</v>
      </c>
    </row>
    <row r="10" spans="1:4" ht="16.5">
      <c r="A10" s="11">
        <v>1</v>
      </c>
      <c r="B10" s="12" t="s">
        <v>10</v>
      </c>
      <c r="C10" s="13">
        <v>52758690926</v>
      </c>
      <c r="D10" s="13">
        <v>111701969088</v>
      </c>
    </row>
    <row r="11" spans="1:4" ht="16.5">
      <c r="A11" s="11">
        <v>2</v>
      </c>
      <c r="B11" s="12" t="s">
        <v>11</v>
      </c>
      <c r="C11" s="13">
        <v>57740000000</v>
      </c>
      <c r="D11" s="13">
        <v>56421344000</v>
      </c>
    </row>
    <row r="12" spans="1:4" ht="16.5">
      <c r="A12" s="11">
        <v>3</v>
      </c>
      <c r="B12" s="12" t="s">
        <v>12</v>
      </c>
      <c r="C12" s="13">
        <v>25435391276</v>
      </c>
      <c r="D12" s="13">
        <v>43241293827</v>
      </c>
    </row>
    <row r="13" spans="1:4" ht="16.5">
      <c r="A13" s="11">
        <v>4</v>
      </c>
      <c r="B13" s="12" t="s">
        <v>13</v>
      </c>
      <c r="C13" s="13">
        <v>25237856044</v>
      </c>
      <c r="D13" s="13">
        <v>25601781741</v>
      </c>
    </row>
    <row r="14" spans="1:4" ht="16.5">
      <c r="A14" s="11">
        <v>5</v>
      </c>
      <c r="B14" s="12" t="s">
        <v>14</v>
      </c>
      <c r="C14" s="13">
        <v>769371364</v>
      </c>
      <c r="D14" s="13">
        <v>3803682500</v>
      </c>
    </row>
    <row r="15" spans="1:4" ht="17.25">
      <c r="A15" s="34" t="s">
        <v>15</v>
      </c>
      <c r="B15" s="14" t="s">
        <v>16</v>
      </c>
      <c r="C15" s="15">
        <f>C16+C17+C22+C25+C26+C27</f>
        <v>1722100280544</v>
      </c>
      <c r="D15" s="15">
        <f>D16+D17+D22+D25+D26+D27</f>
        <v>1708739280585</v>
      </c>
    </row>
    <row r="16" spans="1:4" ht="16.5">
      <c r="A16" s="11">
        <v>1</v>
      </c>
      <c r="B16" s="12" t="s">
        <v>17</v>
      </c>
      <c r="C16" s="13">
        <v>0</v>
      </c>
      <c r="D16" s="13">
        <v>0</v>
      </c>
    </row>
    <row r="17" spans="1:4" ht="16.5">
      <c r="A17" s="11">
        <v>2</v>
      </c>
      <c r="B17" s="12" t="s">
        <v>18</v>
      </c>
      <c r="C17" s="16">
        <v>1568501311731</v>
      </c>
      <c r="D17" s="16">
        <v>1531924062259</v>
      </c>
    </row>
    <row r="18" spans="1:4" ht="16.5">
      <c r="A18" s="11"/>
      <c r="B18" s="12" t="s">
        <v>19</v>
      </c>
      <c r="C18" s="13">
        <v>2745408868268</v>
      </c>
      <c r="D18" s="13">
        <v>2745425201601</v>
      </c>
    </row>
    <row r="19" spans="1:4" ht="16.5">
      <c r="A19" s="11"/>
      <c r="B19" s="12" t="s">
        <v>20</v>
      </c>
      <c r="C19" s="13">
        <v>-1176907556537</v>
      </c>
      <c r="D19" s="13">
        <v>-1213501139342</v>
      </c>
    </row>
    <row r="20" spans="1:4" ht="16.5">
      <c r="A20" s="11"/>
      <c r="B20" s="12" t="s">
        <v>21</v>
      </c>
      <c r="C20" s="13">
        <v>0</v>
      </c>
      <c r="D20" s="13">
        <v>0</v>
      </c>
    </row>
    <row r="21" spans="1:4" ht="16.5">
      <c r="A21" s="11"/>
      <c r="B21" s="12" t="s">
        <v>22</v>
      </c>
      <c r="C21" s="13">
        <v>0</v>
      </c>
      <c r="D21" s="13">
        <v>0</v>
      </c>
    </row>
    <row r="22" spans="1:4" ht="16.5">
      <c r="A22" s="11">
        <v>3</v>
      </c>
      <c r="B22" s="12" t="s">
        <v>23</v>
      </c>
      <c r="C22" s="13">
        <v>0</v>
      </c>
      <c r="D22" s="13">
        <v>0</v>
      </c>
    </row>
    <row r="23" spans="1:4" ht="16.5">
      <c r="A23" s="11"/>
      <c r="B23" s="12" t="s">
        <v>24</v>
      </c>
      <c r="C23" s="13">
        <v>0</v>
      </c>
      <c r="D23" s="13">
        <v>0</v>
      </c>
    </row>
    <row r="24" spans="1:4" ht="16.5">
      <c r="A24" s="11"/>
      <c r="B24" s="12" t="s">
        <v>25</v>
      </c>
      <c r="C24" s="13">
        <v>0</v>
      </c>
      <c r="D24" s="13">
        <v>0</v>
      </c>
    </row>
    <row r="25" spans="1:4" ht="16.5">
      <c r="A25" s="11">
        <v>4</v>
      </c>
      <c r="B25" s="12" t="s">
        <v>26</v>
      </c>
      <c r="C25" s="13">
        <v>9812957192</v>
      </c>
      <c r="D25" s="13">
        <v>9812957192</v>
      </c>
    </row>
    <row r="26" spans="1:4" ht="16.5">
      <c r="A26" s="17">
        <v>5</v>
      </c>
      <c r="B26" s="18" t="s">
        <v>27</v>
      </c>
      <c r="C26" s="19">
        <v>143403931974</v>
      </c>
      <c r="D26" s="19">
        <v>166616014821</v>
      </c>
    </row>
    <row r="27" spans="1:4" ht="16.5">
      <c r="A27" s="17">
        <v>6</v>
      </c>
      <c r="B27" s="18" t="s">
        <v>28</v>
      </c>
      <c r="C27" s="19">
        <v>382079647</v>
      </c>
      <c r="D27" s="19">
        <v>386246313</v>
      </c>
    </row>
    <row r="28" spans="1:4" ht="17.25">
      <c r="A28" s="35" t="s">
        <v>29</v>
      </c>
      <c r="B28" s="20" t="s">
        <v>30</v>
      </c>
      <c r="C28" s="21">
        <f>C15+C9</f>
        <v>1884041590154</v>
      </c>
      <c r="D28" s="21">
        <f>D15+D9</f>
        <v>1949509351741</v>
      </c>
    </row>
    <row r="29" spans="1:4" ht="17.25">
      <c r="A29" s="36" t="s">
        <v>31</v>
      </c>
      <c r="B29" s="22" t="s">
        <v>32</v>
      </c>
      <c r="C29" s="23">
        <f>C30+C31</f>
        <v>546436502946</v>
      </c>
      <c r="D29" s="23">
        <f>D30+D31</f>
        <v>547128551983</v>
      </c>
    </row>
    <row r="30" spans="1:4" ht="16.5">
      <c r="A30" s="11">
        <v>1</v>
      </c>
      <c r="B30" s="12" t="s">
        <v>33</v>
      </c>
      <c r="C30" s="13">
        <v>125870823651</v>
      </c>
      <c r="D30" s="13">
        <v>126562872688</v>
      </c>
    </row>
    <row r="31" spans="1:4" ht="16.5">
      <c r="A31" s="11">
        <v>2</v>
      </c>
      <c r="B31" s="12" t="s">
        <v>34</v>
      </c>
      <c r="C31" s="13">
        <v>420565679295</v>
      </c>
      <c r="D31" s="13">
        <v>420565679295</v>
      </c>
    </row>
    <row r="32" spans="1:4" ht="17.25">
      <c r="A32" s="34" t="s">
        <v>35</v>
      </c>
      <c r="B32" s="14" t="s">
        <v>36</v>
      </c>
      <c r="C32" s="15">
        <f>C33+C39</f>
        <v>1337605087208</v>
      </c>
      <c r="D32" s="15">
        <f>D33+D39</f>
        <v>1402380799758</v>
      </c>
    </row>
    <row r="33" spans="1:4" ht="16.5">
      <c r="A33" s="11">
        <v>1</v>
      </c>
      <c r="B33" s="12" t="s">
        <v>37</v>
      </c>
      <c r="C33" s="13">
        <f>SUM(C34:C38)</f>
        <v>1337416615538</v>
      </c>
      <c r="D33" s="13">
        <v>1401997113488</v>
      </c>
    </row>
    <row r="34" spans="1:4" ht="16.5">
      <c r="A34" s="11"/>
      <c r="B34" s="12" t="s">
        <v>38</v>
      </c>
      <c r="C34" s="13">
        <v>1250000000000</v>
      </c>
      <c r="D34" s="13">
        <v>1250000000000</v>
      </c>
    </row>
    <row r="35" spans="1:4" ht="16.5">
      <c r="A35" s="11"/>
      <c r="B35" s="12" t="s">
        <v>39</v>
      </c>
      <c r="C35" s="13">
        <v>0</v>
      </c>
      <c r="D35" s="13">
        <v>5075400000</v>
      </c>
    </row>
    <row r="36" spans="1:4" ht="16.5">
      <c r="A36" s="11"/>
      <c r="B36" s="12" t="s">
        <v>40</v>
      </c>
      <c r="C36" s="13">
        <v>-9933000000</v>
      </c>
      <c r="D36" s="13">
        <v>-8978400000</v>
      </c>
    </row>
    <row r="37" spans="1:4" ht="16.5">
      <c r="A37" s="11"/>
      <c r="B37" s="12" t="s">
        <v>41</v>
      </c>
      <c r="C37" s="13">
        <v>880000000</v>
      </c>
      <c r="D37" s="13">
        <v>880000000</v>
      </c>
    </row>
    <row r="38" spans="1:4" ht="16.5">
      <c r="A38" s="11"/>
      <c r="B38" s="12" t="s">
        <v>42</v>
      </c>
      <c r="C38" s="13">
        <v>96469615538</v>
      </c>
      <c r="D38" s="13">
        <v>155020113488</v>
      </c>
    </row>
    <row r="39" spans="1:4" ht="16.5">
      <c r="A39" s="24">
        <v>2</v>
      </c>
      <c r="B39" s="25" t="s">
        <v>43</v>
      </c>
      <c r="C39" s="26">
        <v>188471670</v>
      </c>
      <c r="D39" s="26">
        <v>383686270</v>
      </c>
    </row>
    <row r="40" spans="1:4" ht="17.25">
      <c r="A40" s="35" t="s">
        <v>44</v>
      </c>
      <c r="B40" s="20" t="s">
        <v>45</v>
      </c>
      <c r="C40" s="21">
        <f>C32+C29</f>
        <v>1884041590154</v>
      </c>
      <c r="D40" s="21">
        <f>D32+D29</f>
        <v>1949509351741</v>
      </c>
    </row>
    <row r="41" spans="1:4" ht="17.25">
      <c r="A41" s="30"/>
      <c r="B41" s="31"/>
      <c r="C41" s="32"/>
      <c r="D41" s="32"/>
    </row>
    <row r="42" spans="1:4" ht="17.25">
      <c r="A42" s="56" t="s">
        <v>46</v>
      </c>
      <c r="B42" s="56"/>
      <c r="C42" s="56"/>
      <c r="D42" s="56"/>
    </row>
    <row r="43" spans="1:4" ht="16.5">
      <c r="A43" s="55" t="s">
        <v>47</v>
      </c>
      <c r="B43" s="55"/>
      <c r="C43" s="55"/>
      <c r="D43" s="55"/>
    </row>
    <row r="45" spans="1:4" s="8" customFormat="1" ht="17.25">
      <c r="A45" s="6" t="s">
        <v>4</v>
      </c>
      <c r="B45" s="6" t="s">
        <v>48</v>
      </c>
      <c r="C45" s="7" t="s">
        <v>49</v>
      </c>
      <c r="D45" s="7" t="s">
        <v>50</v>
      </c>
    </row>
    <row r="46" spans="1:4" ht="16.5">
      <c r="A46" s="27">
        <v>1</v>
      </c>
      <c r="B46" s="28" t="s">
        <v>51</v>
      </c>
      <c r="C46" s="29">
        <v>92583149673</v>
      </c>
      <c r="D46" s="29">
        <v>92583149673</v>
      </c>
    </row>
    <row r="47" spans="1:4" ht="16.5">
      <c r="A47" s="11">
        <v>2</v>
      </c>
      <c r="B47" s="12" t="s">
        <v>52</v>
      </c>
      <c r="C47" s="13">
        <v>0</v>
      </c>
      <c r="D47" s="13">
        <v>0</v>
      </c>
    </row>
    <row r="48" spans="1:4" ht="16.5">
      <c r="A48" s="11">
        <v>3</v>
      </c>
      <c r="B48" s="12" t="s">
        <v>53</v>
      </c>
      <c r="C48" s="13">
        <f>C46-C47</f>
        <v>92583149673</v>
      </c>
      <c r="D48" s="13">
        <f>D46-D47</f>
        <v>92583149673</v>
      </c>
    </row>
    <row r="49" spans="1:4" ht="16.5">
      <c r="A49" s="11">
        <v>4</v>
      </c>
      <c r="B49" s="12" t="s">
        <v>54</v>
      </c>
      <c r="C49" s="13">
        <v>40213620842</v>
      </c>
      <c r="D49" s="13">
        <v>40213620842</v>
      </c>
    </row>
    <row r="50" spans="1:4" ht="16.5">
      <c r="A50" s="11">
        <v>5</v>
      </c>
      <c r="B50" s="12" t="s">
        <v>55</v>
      </c>
      <c r="C50" s="13">
        <f>C48-C49</f>
        <v>52369528831</v>
      </c>
      <c r="D50" s="13">
        <f>D48-D49</f>
        <v>52369528831</v>
      </c>
    </row>
    <row r="51" spans="1:4" ht="16.5">
      <c r="A51" s="11">
        <v>6</v>
      </c>
      <c r="B51" s="12" t="s">
        <v>56</v>
      </c>
      <c r="C51" s="13">
        <v>12174285797</v>
      </c>
      <c r="D51" s="13">
        <v>12174285797</v>
      </c>
    </row>
    <row r="52" spans="1:4" ht="16.5">
      <c r="A52" s="11">
        <v>7</v>
      </c>
      <c r="B52" s="12" t="s">
        <v>57</v>
      </c>
      <c r="C52" s="13">
        <v>4036377499</v>
      </c>
      <c r="D52" s="13">
        <v>4036377499</v>
      </c>
    </row>
    <row r="53" spans="1:4" ht="16.5">
      <c r="A53" s="11">
        <v>8</v>
      </c>
      <c r="B53" s="12" t="s">
        <v>58</v>
      </c>
      <c r="C53" s="13">
        <v>0</v>
      </c>
      <c r="D53" s="13">
        <v>0</v>
      </c>
    </row>
    <row r="54" spans="1:4" ht="16.5">
      <c r="A54" s="11">
        <v>9</v>
      </c>
      <c r="B54" s="12" t="s">
        <v>59</v>
      </c>
      <c r="C54" s="13">
        <v>1090348268</v>
      </c>
      <c r="D54" s="13">
        <v>1090348268</v>
      </c>
    </row>
    <row r="55" spans="1:4" ht="16.5">
      <c r="A55" s="11">
        <v>10</v>
      </c>
      <c r="B55" s="12" t="s">
        <v>60</v>
      </c>
      <c r="C55" s="13">
        <f>C50+(C51-C52)-(C53+C54)</f>
        <v>59417088861</v>
      </c>
      <c r="D55" s="13">
        <f>D50+(D51-D52)-(D53+D54)</f>
        <v>59417088861</v>
      </c>
    </row>
    <row r="56" spans="1:4" ht="16.5">
      <c r="A56" s="11">
        <v>11</v>
      </c>
      <c r="B56" s="12" t="s">
        <v>61</v>
      </c>
      <c r="C56" s="13">
        <v>3409089</v>
      </c>
      <c r="D56" s="13">
        <v>3409089</v>
      </c>
    </row>
    <row r="57" spans="1:4" ht="16.5">
      <c r="A57" s="11">
        <v>12</v>
      </c>
      <c r="B57" s="12" t="s">
        <v>62</v>
      </c>
      <c r="C57" s="13">
        <v>0</v>
      </c>
      <c r="D57" s="13">
        <v>0</v>
      </c>
    </row>
    <row r="58" spans="1:4" ht="16.5">
      <c r="A58" s="11">
        <v>13</v>
      </c>
      <c r="B58" s="12" t="s">
        <v>63</v>
      </c>
      <c r="C58" s="13">
        <f>C56-C57</f>
        <v>3409089</v>
      </c>
      <c r="D58" s="13">
        <f>D56-D57</f>
        <v>3409089</v>
      </c>
    </row>
    <row r="59" spans="1:4" ht="16.5">
      <c r="A59" s="11">
        <v>14</v>
      </c>
      <c r="B59" s="12" t="s">
        <v>64</v>
      </c>
      <c r="C59" s="13">
        <f>C55+C58</f>
        <v>59420497950</v>
      </c>
      <c r="D59" s="13">
        <f>D55+D58</f>
        <v>59420497950</v>
      </c>
    </row>
    <row r="60" spans="1:4" ht="16.5">
      <c r="A60" s="11">
        <v>15</v>
      </c>
      <c r="B60" s="12" t="s">
        <v>65</v>
      </c>
      <c r="C60" s="13">
        <v>0</v>
      </c>
      <c r="D60" s="13">
        <v>0</v>
      </c>
    </row>
    <row r="61" spans="1:4" ht="16.5">
      <c r="A61" s="11">
        <v>16</v>
      </c>
      <c r="B61" s="12" t="s">
        <v>66</v>
      </c>
      <c r="C61" s="13">
        <f>C59-C60</f>
        <v>59420497950</v>
      </c>
      <c r="D61" s="13">
        <f>D59-D60</f>
        <v>59420497950</v>
      </c>
    </row>
    <row r="62" spans="1:4" ht="16.5">
      <c r="A62" s="11">
        <v>17</v>
      </c>
      <c r="B62" s="12" t="s">
        <v>67</v>
      </c>
      <c r="C62" s="13">
        <v>0</v>
      </c>
      <c r="D62" s="13">
        <v>0</v>
      </c>
    </row>
    <row r="63" spans="1:4" ht="16.5">
      <c r="A63" s="24">
        <v>18</v>
      </c>
      <c r="B63" s="25" t="s">
        <v>68</v>
      </c>
      <c r="C63" s="26">
        <v>0</v>
      </c>
      <c r="D63" s="26">
        <v>0</v>
      </c>
    </row>
    <row r="65" ht="16.5">
      <c r="C65" s="3" t="s">
        <v>72</v>
      </c>
    </row>
    <row r="66" spans="3:4" ht="17.25">
      <c r="C66" s="54" t="s">
        <v>69</v>
      </c>
      <c r="D66" s="54"/>
    </row>
    <row r="72" spans="3:4" ht="17.25">
      <c r="C72" s="54" t="s">
        <v>70</v>
      </c>
      <c r="D72" s="54"/>
    </row>
  </sheetData>
  <mergeCells count="7">
    <mergeCell ref="C66:D66"/>
    <mergeCell ref="C72:D72"/>
    <mergeCell ref="A43:D43"/>
    <mergeCell ref="A4:D4"/>
    <mergeCell ref="A5:D5"/>
    <mergeCell ref="A7:D7"/>
    <mergeCell ref="A42:D42"/>
  </mergeCells>
  <printOptions/>
  <pageMargins left="0.62" right="0.16" top="0.33" bottom="2.1" header="0.19" footer="0.3"/>
  <pageSetup horizontalDpi="300" verticalDpi="3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49">
      <selection activeCell="A6" sqref="A6:D6"/>
    </sheetView>
  </sheetViews>
  <sheetFormatPr defaultColWidth="9.140625" defaultRowHeight="12.75"/>
  <cols>
    <col min="1" max="1" width="7.140625" style="2" customWidth="1"/>
    <col min="2" max="2" width="45.7109375" style="2" customWidth="1"/>
    <col min="3" max="3" width="21.00390625" style="3" customWidth="1"/>
    <col min="4" max="4" width="20.57421875" style="3" bestFit="1" customWidth="1"/>
    <col min="5" max="5" width="18.140625" style="2" bestFit="1" customWidth="1"/>
    <col min="6" max="16384" width="9.140625" style="2" customWidth="1"/>
  </cols>
  <sheetData>
    <row r="1" ht="17.25">
      <c r="A1" s="1" t="s">
        <v>0</v>
      </c>
    </row>
    <row r="2" spans="1:4" ht="33.75" customHeight="1">
      <c r="A2" s="58" t="s">
        <v>99</v>
      </c>
      <c r="B2" s="58"/>
      <c r="C2" s="58"/>
      <c r="D2" s="58"/>
    </row>
    <row r="3" spans="1:4" ht="10.5" customHeight="1">
      <c r="A3" s="39"/>
      <c r="B3" s="39"/>
      <c r="C3" s="39"/>
      <c r="D3" s="39"/>
    </row>
    <row r="4" ht="17.25">
      <c r="A4" s="4" t="s">
        <v>1</v>
      </c>
    </row>
    <row r="5" ht="10.5" customHeight="1">
      <c r="A5" s="4"/>
    </row>
    <row r="6" spans="1:4" ht="17.25">
      <c r="A6" s="56" t="s">
        <v>2</v>
      </c>
      <c r="B6" s="56"/>
      <c r="C6" s="56"/>
      <c r="D6" s="56"/>
    </row>
    <row r="7" spans="1:4" ht="16.5">
      <c r="A7" s="57" t="s">
        <v>73</v>
      </c>
      <c r="B7" s="57"/>
      <c r="C7" s="57"/>
      <c r="D7" s="57"/>
    </row>
    <row r="8" spans="1:4" ht="17.25">
      <c r="A8" s="56" t="s">
        <v>88</v>
      </c>
      <c r="B8" s="56"/>
      <c r="C8" s="56"/>
      <c r="D8" s="56"/>
    </row>
    <row r="9" spans="1:4" ht="17.25">
      <c r="A9" s="37"/>
      <c r="B9" s="37"/>
      <c r="C9" s="37"/>
      <c r="D9" s="38" t="s">
        <v>98</v>
      </c>
    </row>
    <row r="10" spans="1:4" s="8" customFormat="1" ht="17.25">
      <c r="A10" s="6" t="s">
        <v>4</v>
      </c>
      <c r="B10" s="6" t="s">
        <v>5</v>
      </c>
      <c r="C10" s="7" t="s">
        <v>6</v>
      </c>
      <c r="D10" s="7" t="s">
        <v>7</v>
      </c>
    </row>
    <row r="11" spans="1:4" ht="17.25">
      <c r="A11" s="33" t="s">
        <v>8</v>
      </c>
      <c r="B11" s="9" t="s">
        <v>9</v>
      </c>
      <c r="C11" s="10">
        <f>SUM(C12:C16)</f>
        <v>240770071156</v>
      </c>
      <c r="D11" s="10">
        <f>SUM(D12:D16)</f>
        <v>327364374713</v>
      </c>
    </row>
    <row r="12" spans="1:4" ht="16.5">
      <c r="A12" s="11">
        <v>1</v>
      </c>
      <c r="B12" s="12" t="s">
        <v>10</v>
      </c>
      <c r="C12" s="13">
        <v>111701969088</v>
      </c>
      <c r="D12" s="13">
        <v>227869399653</v>
      </c>
    </row>
    <row r="13" spans="1:4" ht="16.5">
      <c r="A13" s="11">
        <v>2</v>
      </c>
      <c r="B13" s="12" t="s">
        <v>11</v>
      </c>
      <c r="C13" s="13">
        <v>56421344000</v>
      </c>
      <c r="D13" s="13">
        <v>36421344000</v>
      </c>
    </row>
    <row r="14" spans="1:4" ht="16.5">
      <c r="A14" s="11">
        <v>3</v>
      </c>
      <c r="B14" s="12" t="s">
        <v>74</v>
      </c>
      <c r="C14" s="13">
        <v>43241293827</v>
      </c>
      <c r="D14" s="13">
        <v>37435055268</v>
      </c>
    </row>
    <row r="15" spans="1:4" ht="16.5">
      <c r="A15" s="11">
        <v>4</v>
      </c>
      <c r="B15" s="12" t="s">
        <v>13</v>
      </c>
      <c r="C15" s="13">
        <v>25601781741</v>
      </c>
      <c r="D15" s="13">
        <v>25297033155</v>
      </c>
    </row>
    <row r="16" spans="1:4" ht="16.5">
      <c r="A16" s="11">
        <v>5</v>
      </c>
      <c r="B16" s="12" t="s">
        <v>14</v>
      </c>
      <c r="C16" s="13">
        <v>3803682500</v>
      </c>
      <c r="D16" s="13">
        <v>341542637</v>
      </c>
    </row>
    <row r="17" spans="1:4" ht="17.25">
      <c r="A17" s="34" t="s">
        <v>15</v>
      </c>
      <c r="B17" s="14" t="s">
        <v>16</v>
      </c>
      <c r="C17" s="15">
        <f>C18+C19+C24+C25+C26</f>
        <v>1708739280585</v>
      </c>
      <c r="D17" s="15">
        <f>D18+D19+D24+D25+D26</f>
        <v>1673154703800</v>
      </c>
    </row>
    <row r="18" spans="1:4" ht="16.5">
      <c r="A18" s="11">
        <v>1</v>
      </c>
      <c r="B18" s="12" t="s">
        <v>17</v>
      </c>
      <c r="C18" s="13">
        <v>0</v>
      </c>
      <c r="D18" s="13">
        <v>0</v>
      </c>
    </row>
    <row r="19" spans="1:4" ht="16.5">
      <c r="A19" s="11">
        <v>2</v>
      </c>
      <c r="B19" s="12" t="s">
        <v>18</v>
      </c>
      <c r="C19" s="16">
        <f>SUM(C20:C23)</f>
        <v>1698540077080</v>
      </c>
      <c r="D19" s="16">
        <f>SUM(D20:D23)</f>
        <v>1662947643152</v>
      </c>
    </row>
    <row r="20" spans="1:4" ht="16.5">
      <c r="A20" s="11"/>
      <c r="B20" s="12" t="s">
        <v>75</v>
      </c>
      <c r="C20" s="13">
        <v>1531924062259</v>
      </c>
      <c r="D20" s="13">
        <v>1495401863009</v>
      </c>
    </row>
    <row r="21" spans="1:4" ht="16.5">
      <c r="A21" s="11"/>
      <c r="B21" s="12" t="s">
        <v>76</v>
      </c>
      <c r="C21" s="13">
        <v>0</v>
      </c>
      <c r="D21" s="13">
        <v>0</v>
      </c>
    </row>
    <row r="22" spans="1:4" ht="16.5">
      <c r="A22" s="11"/>
      <c r="B22" s="12" t="s">
        <v>77</v>
      </c>
      <c r="C22" s="13">
        <v>0</v>
      </c>
      <c r="D22" s="13">
        <v>0</v>
      </c>
    </row>
    <row r="23" spans="1:4" ht="16.5">
      <c r="A23" s="11"/>
      <c r="B23" s="12" t="s">
        <v>78</v>
      </c>
      <c r="C23" s="13">
        <v>166616014821</v>
      </c>
      <c r="D23" s="13">
        <v>167545780143</v>
      </c>
    </row>
    <row r="24" spans="1:4" ht="16.5">
      <c r="A24" s="11">
        <v>3</v>
      </c>
      <c r="B24" s="12" t="s">
        <v>23</v>
      </c>
      <c r="C24" s="13">
        <v>0</v>
      </c>
      <c r="D24" s="13">
        <v>0</v>
      </c>
    </row>
    <row r="25" spans="1:4" ht="16.5">
      <c r="A25" s="11">
        <v>4</v>
      </c>
      <c r="B25" s="12" t="s">
        <v>26</v>
      </c>
      <c r="C25" s="13">
        <v>9812957192</v>
      </c>
      <c r="D25" s="13">
        <v>9812957192</v>
      </c>
    </row>
    <row r="26" spans="1:4" ht="16.5">
      <c r="A26" s="17">
        <v>5</v>
      </c>
      <c r="B26" s="18" t="s">
        <v>28</v>
      </c>
      <c r="C26" s="19">
        <v>386246313</v>
      </c>
      <c r="D26" s="19">
        <v>394103456</v>
      </c>
    </row>
    <row r="27" spans="1:4" ht="17.25">
      <c r="A27" s="35" t="s">
        <v>29</v>
      </c>
      <c r="B27" s="20" t="s">
        <v>79</v>
      </c>
      <c r="C27" s="21">
        <f>C11+C17</f>
        <v>1949509351741</v>
      </c>
      <c r="D27" s="21">
        <f>D17+D11</f>
        <v>2000519078513</v>
      </c>
    </row>
    <row r="28" spans="1:4" ht="17.25">
      <c r="A28" s="33" t="s">
        <v>31</v>
      </c>
      <c r="B28" s="9" t="s">
        <v>32</v>
      </c>
      <c r="C28" s="10">
        <f>C29+C30</f>
        <v>547128551983</v>
      </c>
      <c r="D28" s="10">
        <f>D29+D30</f>
        <v>503848615241</v>
      </c>
    </row>
    <row r="29" spans="1:4" ht="16.5">
      <c r="A29" s="11">
        <v>1</v>
      </c>
      <c r="B29" s="12" t="s">
        <v>33</v>
      </c>
      <c r="C29" s="13">
        <v>126562872688</v>
      </c>
      <c r="D29" s="13">
        <v>83282935946</v>
      </c>
    </row>
    <row r="30" spans="1:4" ht="16.5">
      <c r="A30" s="11">
        <v>2</v>
      </c>
      <c r="B30" s="12" t="s">
        <v>34</v>
      </c>
      <c r="C30" s="13">
        <v>420565679295</v>
      </c>
      <c r="D30" s="13">
        <v>420565679295</v>
      </c>
    </row>
    <row r="31" spans="1:4" ht="17.25">
      <c r="A31" s="34" t="s">
        <v>35</v>
      </c>
      <c r="B31" s="14" t="s">
        <v>36</v>
      </c>
      <c r="C31" s="15">
        <f>C32+C42</f>
        <v>1402380799758</v>
      </c>
      <c r="D31" s="15">
        <f>D32+D42</f>
        <v>1496670463272</v>
      </c>
    </row>
    <row r="32" spans="1:4" ht="16.5">
      <c r="A32" s="11">
        <v>1</v>
      </c>
      <c r="B32" s="12" t="s">
        <v>37</v>
      </c>
      <c r="C32" s="13">
        <f>SUM(C33:C41)</f>
        <v>1401997113488</v>
      </c>
      <c r="D32" s="13">
        <f>SUM(D33:D41)</f>
        <v>1496061741602</v>
      </c>
    </row>
    <row r="33" spans="1:4" ht="16.5">
      <c r="A33" s="11"/>
      <c r="B33" s="12" t="s">
        <v>38</v>
      </c>
      <c r="C33" s="13">
        <v>1250000000000</v>
      </c>
      <c r="D33" s="13">
        <v>1250000000000</v>
      </c>
    </row>
    <row r="34" spans="1:4" ht="16.5">
      <c r="A34" s="11"/>
      <c r="B34" s="12" t="s">
        <v>39</v>
      </c>
      <c r="C34" s="13">
        <v>5075400000</v>
      </c>
      <c r="D34" s="13">
        <v>45809860000</v>
      </c>
    </row>
    <row r="35" spans="1:4" ht="16.5">
      <c r="A35" s="11"/>
      <c r="B35" s="12" t="s">
        <v>80</v>
      </c>
      <c r="C35" s="13">
        <v>0</v>
      </c>
      <c r="D35" s="13">
        <v>0</v>
      </c>
    </row>
    <row r="36" spans="1:4" ht="16.5">
      <c r="A36" s="11"/>
      <c r="B36" s="12" t="s">
        <v>40</v>
      </c>
      <c r="C36" s="13">
        <v>-8978400000</v>
      </c>
      <c r="D36" s="13">
        <v>0</v>
      </c>
    </row>
    <row r="37" spans="1:4" ht="16.5">
      <c r="A37" s="11"/>
      <c r="B37" s="12" t="s">
        <v>81</v>
      </c>
      <c r="C37" s="13">
        <v>0</v>
      </c>
      <c r="D37" s="13">
        <v>0</v>
      </c>
    </row>
    <row r="38" spans="1:4" ht="16.5">
      <c r="A38" s="11"/>
      <c r="B38" s="12" t="s">
        <v>82</v>
      </c>
      <c r="C38" s="13">
        <v>0</v>
      </c>
      <c r="D38" s="13">
        <v>0</v>
      </c>
    </row>
    <row r="39" spans="1:4" ht="16.5">
      <c r="A39" s="11"/>
      <c r="B39" s="12" t="s">
        <v>41</v>
      </c>
      <c r="C39" s="13">
        <v>880000000</v>
      </c>
      <c r="D39" s="13">
        <v>14380000000</v>
      </c>
    </row>
    <row r="40" spans="1:4" ht="16.5">
      <c r="A40" s="11"/>
      <c r="B40" s="12" t="s">
        <v>83</v>
      </c>
      <c r="C40" s="13">
        <v>155020113488</v>
      </c>
      <c r="D40" s="13">
        <v>185871881602</v>
      </c>
    </row>
    <row r="41" spans="1:4" ht="16.5">
      <c r="A41" s="11"/>
      <c r="B41" s="12" t="s">
        <v>84</v>
      </c>
      <c r="C41" s="13">
        <v>0</v>
      </c>
      <c r="D41" s="13">
        <v>0</v>
      </c>
    </row>
    <row r="42" spans="1:4" ht="16.5">
      <c r="A42" s="11">
        <v>2</v>
      </c>
      <c r="B42" s="12" t="s">
        <v>43</v>
      </c>
      <c r="C42" s="13">
        <f>SUM(C43:C45)</f>
        <v>383686270</v>
      </c>
      <c r="D42" s="13">
        <f>SUM(D43:D45)</f>
        <v>608721670</v>
      </c>
    </row>
    <row r="43" spans="1:4" ht="16.5">
      <c r="A43" s="11"/>
      <c r="B43" s="12" t="s">
        <v>97</v>
      </c>
      <c r="C43" s="13">
        <v>373613232</v>
      </c>
      <c r="D43" s="13">
        <v>598648632</v>
      </c>
    </row>
    <row r="44" spans="1:4" ht="16.5">
      <c r="A44" s="11"/>
      <c r="B44" s="12" t="s">
        <v>85</v>
      </c>
      <c r="C44" s="13">
        <v>0</v>
      </c>
      <c r="D44" s="13">
        <v>0</v>
      </c>
    </row>
    <row r="45" spans="1:4" ht="16.5">
      <c r="A45" s="24"/>
      <c r="B45" s="25" t="s">
        <v>86</v>
      </c>
      <c r="C45" s="26">
        <v>10073038</v>
      </c>
      <c r="D45" s="26">
        <v>10073038</v>
      </c>
    </row>
    <row r="46" spans="1:4" ht="17.25">
      <c r="A46" s="35" t="s">
        <v>44</v>
      </c>
      <c r="B46" s="20" t="s">
        <v>87</v>
      </c>
      <c r="C46" s="21">
        <f>C28+C31</f>
        <v>1949509351741</v>
      </c>
      <c r="D46" s="21">
        <f>D31+D28</f>
        <v>2000519078513</v>
      </c>
    </row>
    <row r="47" spans="1:4" ht="17.25">
      <c r="A47" s="30"/>
      <c r="B47" s="31"/>
      <c r="C47" s="32"/>
      <c r="D47" s="32"/>
    </row>
    <row r="48" spans="1:4" ht="17.25">
      <c r="A48" s="56" t="s">
        <v>46</v>
      </c>
      <c r="B48" s="56"/>
      <c r="C48" s="56"/>
      <c r="D48" s="56"/>
    </row>
    <row r="49" spans="1:4" ht="16.5">
      <c r="A49" s="55" t="s">
        <v>47</v>
      </c>
      <c r="B49" s="55"/>
      <c r="C49" s="55"/>
      <c r="D49" s="55"/>
    </row>
    <row r="51" spans="1:4" s="8" customFormat="1" ht="17.25">
      <c r="A51" s="6" t="s">
        <v>4</v>
      </c>
      <c r="B51" s="6" t="s">
        <v>48</v>
      </c>
      <c r="C51" s="7" t="s">
        <v>49</v>
      </c>
      <c r="D51" s="7" t="s">
        <v>50</v>
      </c>
    </row>
    <row r="52" spans="1:4" ht="16.5">
      <c r="A52" s="27">
        <v>1</v>
      </c>
      <c r="B52" s="28" t="s">
        <v>89</v>
      </c>
      <c r="C52" s="29">
        <v>85305374605</v>
      </c>
      <c r="D52" s="29">
        <v>177888524278</v>
      </c>
    </row>
    <row r="53" spans="1:4" ht="16.5">
      <c r="A53" s="11">
        <v>2</v>
      </c>
      <c r="B53" s="12" t="s">
        <v>90</v>
      </c>
      <c r="C53" s="13">
        <v>0</v>
      </c>
      <c r="D53" s="13">
        <v>0</v>
      </c>
    </row>
    <row r="54" spans="1:5" ht="16.5">
      <c r="A54" s="11">
        <v>3</v>
      </c>
      <c r="B54" s="12" t="s">
        <v>91</v>
      </c>
      <c r="C54" s="13">
        <f>C52-C53</f>
        <v>85305374605</v>
      </c>
      <c r="D54" s="13">
        <f>D52-D53</f>
        <v>177888524278</v>
      </c>
      <c r="E54" s="40"/>
    </row>
    <row r="55" spans="1:4" ht="16.5">
      <c r="A55" s="11">
        <v>4</v>
      </c>
      <c r="B55" s="12" t="s">
        <v>54</v>
      </c>
      <c r="C55" s="13">
        <v>40962382600</v>
      </c>
      <c r="D55" s="13">
        <v>81176003442</v>
      </c>
    </row>
    <row r="56" spans="1:4" ht="16.5">
      <c r="A56" s="11">
        <v>5</v>
      </c>
      <c r="B56" s="12" t="s">
        <v>92</v>
      </c>
      <c r="C56" s="13">
        <f>C54-C55</f>
        <v>44342992005</v>
      </c>
      <c r="D56" s="13">
        <f>D54-D55</f>
        <v>96712520836</v>
      </c>
    </row>
    <row r="57" spans="1:4" ht="16.5">
      <c r="A57" s="11">
        <v>6</v>
      </c>
      <c r="B57" s="12" t="s">
        <v>56</v>
      </c>
      <c r="C57" s="13">
        <v>6488945732</v>
      </c>
      <c r="D57" s="13">
        <v>18663231529</v>
      </c>
    </row>
    <row r="58" spans="1:4" ht="16.5">
      <c r="A58" s="11">
        <v>7</v>
      </c>
      <c r="B58" s="12" t="s">
        <v>57</v>
      </c>
      <c r="C58" s="13">
        <v>4215664749</v>
      </c>
      <c r="D58" s="13">
        <v>8252042248</v>
      </c>
    </row>
    <row r="59" spans="1:4" ht="16.5">
      <c r="A59" s="11">
        <v>8</v>
      </c>
      <c r="B59" s="12" t="s">
        <v>58</v>
      </c>
      <c r="C59" s="13">
        <v>0</v>
      </c>
      <c r="D59" s="13">
        <v>0</v>
      </c>
    </row>
    <row r="60" spans="1:4" ht="16.5">
      <c r="A60" s="11">
        <v>9</v>
      </c>
      <c r="B60" s="12" t="s">
        <v>59</v>
      </c>
      <c r="C60" s="13">
        <v>1455504874</v>
      </c>
      <c r="D60" s="13">
        <v>2545853142</v>
      </c>
    </row>
    <row r="61" spans="1:4" ht="16.5">
      <c r="A61" s="11">
        <v>10</v>
      </c>
      <c r="B61" s="12" t="s">
        <v>60</v>
      </c>
      <c r="C61" s="13">
        <f>C56+(C57-C58)-(C59+C60)</f>
        <v>45160768114</v>
      </c>
      <c r="D61" s="13">
        <f>D56+(D57-D58)-(D59+D60)</f>
        <v>104577856975</v>
      </c>
    </row>
    <row r="62" spans="1:4" ht="16.5">
      <c r="A62" s="11">
        <v>11</v>
      </c>
      <c r="B62" s="12" t="s">
        <v>61</v>
      </c>
      <c r="C62" s="13">
        <v>0</v>
      </c>
      <c r="D62" s="13">
        <v>3409089</v>
      </c>
    </row>
    <row r="63" spans="1:4" ht="16.5">
      <c r="A63" s="11">
        <v>12</v>
      </c>
      <c r="B63" s="12" t="s">
        <v>62</v>
      </c>
      <c r="C63" s="13">
        <v>0</v>
      </c>
      <c r="D63" s="13">
        <v>0</v>
      </c>
    </row>
    <row r="64" spans="1:4" ht="16.5">
      <c r="A64" s="11">
        <v>13</v>
      </c>
      <c r="B64" s="12" t="s">
        <v>63</v>
      </c>
      <c r="C64" s="13">
        <f>C62-C63</f>
        <v>0</v>
      </c>
      <c r="D64" s="13">
        <f>D62-D63</f>
        <v>3409089</v>
      </c>
    </row>
    <row r="65" spans="1:4" ht="16.5">
      <c r="A65" s="11">
        <v>14</v>
      </c>
      <c r="B65" s="12" t="s">
        <v>93</v>
      </c>
      <c r="C65" s="13">
        <f>C61+C64</f>
        <v>45160768114</v>
      </c>
      <c r="D65" s="13">
        <f>D61+D64</f>
        <v>104581266064</v>
      </c>
    </row>
    <row r="66" spans="1:4" ht="16.5">
      <c r="A66" s="11">
        <v>15</v>
      </c>
      <c r="B66" s="12" t="s">
        <v>94</v>
      </c>
      <c r="C66" s="13">
        <v>0</v>
      </c>
      <c r="D66" s="13">
        <v>0</v>
      </c>
    </row>
    <row r="67" spans="1:4" ht="16.5">
      <c r="A67" s="11">
        <v>16</v>
      </c>
      <c r="B67" s="12" t="s">
        <v>95</v>
      </c>
      <c r="C67" s="13">
        <f>C65-C66</f>
        <v>45160768114</v>
      </c>
      <c r="D67" s="13">
        <f>D65-D66</f>
        <v>104581266064</v>
      </c>
    </row>
    <row r="68" spans="1:4" ht="16.5">
      <c r="A68" s="11">
        <v>17</v>
      </c>
      <c r="B68" s="12" t="s">
        <v>96</v>
      </c>
      <c r="C68" s="13">
        <v>0</v>
      </c>
      <c r="D68" s="13">
        <v>0</v>
      </c>
    </row>
    <row r="69" spans="1:4" ht="16.5">
      <c r="A69" s="24">
        <v>18</v>
      </c>
      <c r="B69" s="25" t="s">
        <v>68</v>
      </c>
      <c r="C69" s="26">
        <v>0</v>
      </c>
      <c r="D69" s="26">
        <v>0</v>
      </c>
    </row>
    <row r="71" ht="16.5">
      <c r="C71" s="3" t="s">
        <v>72</v>
      </c>
    </row>
    <row r="72" spans="3:4" ht="17.25">
      <c r="C72" s="54" t="s">
        <v>69</v>
      </c>
      <c r="D72" s="54"/>
    </row>
    <row r="78" spans="3:4" ht="17.25">
      <c r="C78" s="54" t="s">
        <v>70</v>
      </c>
      <c r="D78" s="54"/>
    </row>
  </sheetData>
  <mergeCells count="8">
    <mergeCell ref="A2:D2"/>
    <mergeCell ref="C72:D72"/>
    <mergeCell ref="C78:D78"/>
    <mergeCell ref="A49:D49"/>
    <mergeCell ref="A6:D6"/>
    <mergeCell ref="A7:D7"/>
    <mergeCell ref="A8:D8"/>
    <mergeCell ref="A48:D48"/>
  </mergeCells>
  <printOptions/>
  <pageMargins left="0.62" right="0.16" top="0.26" bottom="0.66" header="0.19" footer="0.3"/>
  <pageSetup horizontalDpi="300" verticalDpi="3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6">
      <selection activeCell="C24" sqref="C24"/>
    </sheetView>
  </sheetViews>
  <sheetFormatPr defaultColWidth="9.140625" defaultRowHeight="12.75"/>
  <cols>
    <col min="1" max="1" width="7.140625" style="2" customWidth="1"/>
    <col min="2" max="2" width="45.7109375" style="2" customWidth="1"/>
    <col min="3" max="3" width="21.00390625" style="3" customWidth="1"/>
    <col min="4" max="4" width="20.57421875" style="41" bestFit="1" customWidth="1"/>
    <col min="5" max="5" width="18.140625" style="2" bestFit="1" customWidth="1"/>
    <col min="6" max="16384" width="9.140625" style="2" customWidth="1"/>
  </cols>
  <sheetData>
    <row r="1" ht="17.25">
      <c r="A1" s="1" t="s">
        <v>0</v>
      </c>
    </row>
    <row r="2" spans="1:4" ht="33.75" customHeight="1">
      <c r="A2" s="58" t="s">
        <v>99</v>
      </c>
      <c r="B2" s="58"/>
      <c r="C2" s="58"/>
      <c r="D2" s="58"/>
    </row>
    <row r="3" spans="1:4" ht="10.5" customHeight="1">
      <c r="A3" s="39"/>
      <c r="B3" s="39"/>
      <c r="C3" s="39"/>
      <c r="D3" s="42"/>
    </row>
    <row r="4" ht="17.25">
      <c r="A4" s="4" t="s">
        <v>1</v>
      </c>
    </row>
    <row r="5" ht="10.5" customHeight="1">
      <c r="A5" s="4"/>
    </row>
    <row r="6" spans="1:4" ht="17.25">
      <c r="A6" s="56" t="s">
        <v>2</v>
      </c>
      <c r="B6" s="56"/>
      <c r="C6" s="56"/>
      <c r="D6" s="56"/>
    </row>
    <row r="7" spans="1:4" ht="16.5">
      <c r="A7" s="57" t="s">
        <v>100</v>
      </c>
      <c r="B7" s="57"/>
      <c r="C7" s="57"/>
      <c r="D7" s="57"/>
    </row>
    <row r="8" spans="1:4" ht="17.25">
      <c r="A8" s="56" t="s">
        <v>88</v>
      </c>
      <c r="B8" s="56"/>
      <c r="C8" s="56"/>
      <c r="D8" s="56"/>
    </row>
    <row r="9" spans="1:4" ht="17.25">
      <c r="A9" s="37"/>
      <c r="B9" s="37"/>
      <c r="C9" s="37"/>
      <c r="D9" s="43" t="s">
        <v>98</v>
      </c>
    </row>
    <row r="10" spans="1:4" s="8" customFormat="1" ht="17.25">
      <c r="A10" s="6" t="s">
        <v>4</v>
      </c>
      <c r="B10" s="6" t="s">
        <v>5</v>
      </c>
      <c r="C10" s="7" t="s">
        <v>6</v>
      </c>
      <c r="D10" s="44" t="s">
        <v>7</v>
      </c>
    </row>
    <row r="11" spans="1:4" ht="17.25">
      <c r="A11" s="33" t="s">
        <v>8</v>
      </c>
      <c r="B11" s="9" t="s">
        <v>9</v>
      </c>
      <c r="C11" s="10">
        <f>SUM(C12:C16)</f>
        <v>327364374713</v>
      </c>
      <c r="D11" s="45">
        <f>SUM(D12:D16)</f>
        <v>287453662540</v>
      </c>
    </row>
    <row r="12" spans="1:4" ht="16.5">
      <c r="A12" s="11">
        <v>1</v>
      </c>
      <c r="B12" s="12" t="s">
        <v>10</v>
      </c>
      <c r="C12" s="13">
        <v>227869399653</v>
      </c>
      <c r="D12" s="16">
        <v>197723911533</v>
      </c>
    </row>
    <row r="13" spans="1:4" ht="16.5">
      <c r="A13" s="11">
        <v>2</v>
      </c>
      <c r="B13" s="12" t="s">
        <v>11</v>
      </c>
      <c r="C13" s="13">
        <v>36421344000</v>
      </c>
      <c r="D13" s="16">
        <v>34509966000</v>
      </c>
    </row>
    <row r="14" spans="1:4" ht="16.5">
      <c r="A14" s="11">
        <v>3</v>
      </c>
      <c r="B14" s="12" t="s">
        <v>74</v>
      </c>
      <c r="C14" s="13">
        <v>37435055268</v>
      </c>
      <c r="D14" s="16">
        <v>29865024919</v>
      </c>
    </row>
    <row r="15" spans="1:4" ht="16.5">
      <c r="A15" s="11">
        <v>4</v>
      </c>
      <c r="B15" s="12" t="s">
        <v>13</v>
      </c>
      <c r="C15" s="13">
        <v>25297033155</v>
      </c>
      <c r="D15" s="16">
        <v>24800051888</v>
      </c>
    </row>
    <row r="16" spans="1:4" ht="16.5">
      <c r="A16" s="11">
        <v>5</v>
      </c>
      <c r="B16" s="12" t="s">
        <v>14</v>
      </c>
      <c r="C16" s="13">
        <v>341542637</v>
      </c>
      <c r="D16" s="16">
        <v>554708200</v>
      </c>
    </row>
    <row r="17" spans="1:4" ht="17.25">
      <c r="A17" s="34" t="s">
        <v>15</v>
      </c>
      <c r="B17" s="14" t="s">
        <v>16</v>
      </c>
      <c r="C17" s="15">
        <f>C18+C19+C24+C25+C26</f>
        <v>1673154703800</v>
      </c>
      <c r="D17" s="46">
        <f>D18+D19+D24+D25+D26</f>
        <v>1642355006273</v>
      </c>
    </row>
    <row r="18" spans="1:4" ht="16.5">
      <c r="A18" s="11">
        <v>1</v>
      </c>
      <c r="B18" s="12" t="s">
        <v>17</v>
      </c>
      <c r="C18" s="13">
        <v>0</v>
      </c>
      <c r="D18" s="16">
        <v>0</v>
      </c>
    </row>
    <row r="19" spans="1:4" ht="16.5">
      <c r="A19" s="11">
        <v>2</v>
      </c>
      <c r="B19" s="12" t="s">
        <v>18</v>
      </c>
      <c r="C19" s="16">
        <f>SUM(C20:C23)</f>
        <v>1662947643152</v>
      </c>
      <c r="D19" s="16">
        <f>SUM(D20:D23)</f>
        <v>1632093671460</v>
      </c>
    </row>
    <row r="20" spans="1:4" ht="16.5">
      <c r="A20" s="11"/>
      <c r="B20" s="12" t="s">
        <v>75</v>
      </c>
      <c r="C20" s="13">
        <v>1495401863009</v>
      </c>
      <c r="D20" s="16">
        <v>1459125999949</v>
      </c>
    </row>
    <row r="21" spans="1:4" ht="16.5">
      <c r="A21" s="11"/>
      <c r="B21" s="12" t="s">
        <v>76</v>
      </c>
      <c r="C21" s="13">
        <v>0</v>
      </c>
      <c r="D21" s="16">
        <v>0</v>
      </c>
    </row>
    <row r="22" spans="1:4" ht="16.5">
      <c r="A22" s="11"/>
      <c r="B22" s="12" t="s">
        <v>77</v>
      </c>
      <c r="C22" s="13">
        <v>0</v>
      </c>
      <c r="D22" s="16">
        <v>0</v>
      </c>
    </row>
    <row r="23" spans="1:4" ht="16.5">
      <c r="A23" s="11"/>
      <c r="B23" s="12" t="s">
        <v>78</v>
      </c>
      <c r="C23" s="13">
        <v>167545780143</v>
      </c>
      <c r="D23" s="16">
        <v>172967671511</v>
      </c>
    </row>
    <row r="24" spans="1:4" ht="16.5">
      <c r="A24" s="11">
        <v>3</v>
      </c>
      <c r="B24" s="12" t="s">
        <v>23</v>
      </c>
      <c r="C24" s="13">
        <v>0</v>
      </c>
      <c r="D24" s="16">
        <v>0</v>
      </c>
    </row>
    <row r="25" spans="1:4" ht="16.5">
      <c r="A25" s="11">
        <v>4</v>
      </c>
      <c r="B25" s="12" t="s">
        <v>26</v>
      </c>
      <c r="C25" s="13">
        <v>9812957192</v>
      </c>
      <c r="D25" s="16">
        <v>9812957192</v>
      </c>
    </row>
    <row r="26" spans="1:4" ht="16.5">
      <c r="A26" s="17">
        <v>5</v>
      </c>
      <c r="B26" s="18" t="s">
        <v>28</v>
      </c>
      <c r="C26" s="19">
        <v>394103456</v>
      </c>
      <c r="D26" s="47">
        <v>448377621</v>
      </c>
    </row>
    <row r="27" spans="1:4" ht="17.25">
      <c r="A27" s="35" t="s">
        <v>29</v>
      </c>
      <c r="B27" s="20" t="s">
        <v>79</v>
      </c>
      <c r="C27" s="21">
        <f>C17+C11</f>
        <v>2000519078513</v>
      </c>
      <c r="D27" s="48">
        <f>D17+D11</f>
        <v>1929808668813</v>
      </c>
    </row>
    <row r="28" spans="1:4" ht="17.25">
      <c r="A28" s="33" t="s">
        <v>31</v>
      </c>
      <c r="B28" s="9" t="s">
        <v>32</v>
      </c>
      <c r="C28" s="10">
        <f>C29+C30</f>
        <v>503848615241</v>
      </c>
      <c r="D28" s="45">
        <f>D29+D30</f>
        <v>488555842108</v>
      </c>
    </row>
    <row r="29" spans="1:4" ht="16.5">
      <c r="A29" s="11">
        <v>1</v>
      </c>
      <c r="B29" s="12" t="s">
        <v>33</v>
      </c>
      <c r="C29" s="13">
        <v>83282935946</v>
      </c>
      <c r="D29" s="16">
        <v>67990162813</v>
      </c>
    </row>
    <row r="30" spans="1:4" ht="16.5">
      <c r="A30" s="11">
        <v>2</v>
      </c>
      <c r="B30" s="12" t="s">
        <v>34</v>
      </c>
      <c r="C30" s="13">
        <v>420565679295</v>
      </c>
      <c r="D30" s="16">
        <v>420565679295</v>
      </c>
    </row>
    <row r="31" spans="1:4" ht="17.25">
      <c r="A31" s="34" t="s">
        <v>35</v>
      </c>
      <c r="B31" s="14" t="s">
        <v>36</v>
      </c>
      <c r="C31" s="15">
        <f>C32+C42</f>
        <v>1496670463272</v>
      </c>
      <c r="D31" s="46">
        <f>D32+D42</f>
        <v>1441252826705</v>
      </c>
    </row>
    <row r="32" spans="1:4" ht="16.5">
      <c r="A32" s="11">
        <v>1</v>
      </c>
      <c r="B32" s="12" t="s">
        <v>37</v>
      </c>
      <c r="C32" s="13">
        <f>SUM(C33:C41)</f>
        <v>1496061741602</v>
      </c>
      <c r="D32" s="16">
        <f>SUM(D33:D41)</f>
        <v>1441116884035</v>
      </c>
    </row>
    <row r="33" spans="1:4" ht="16.5">
      <c r="A33" s="11"/>
      <c r="B33" s="12" t="s">
        <v>38</v>
      </c>
      <c r="C33" s="13">
        <v>1250000000000</v>
      </c>
      <c r="D33" s="16">
        <v>1250000000000</v>
      </c>
    </row>
    <row r="34" spans="1:4" ht="16.5">
      <c r="A34" s="11"/>
      <c r="B34" s="12" t="s">
        <v>39</v>
      </c>
      <c r="C34" s="13">
        <v>45809860000</v>
      </c>
      <c r="D34" s="16">
        <v>45809860000</v>
      </c>
    </row>
    <row r="35" spans="1:4" ht="16.5">
      <c r="A35" s="11"/>
      <c r="B35" s="12" t="s">
        <v>80</v>
      </c>
      <c r="C35" s="13">
        <v>0</v>
      </c>
      <c r="D35" s="16">
        <v>0</v>
      </c>
    </row>
    <row r="36" spans="1:4" ht="16.5">
      <c r="A36" s="11"/>
      <c r="B36" s="12" t="s">
        <v>40</v>
      </c>
      <c r="C36" s="13">
        <v>0</v>
      </c>
      <c r="D36" s="16">
        <v>0</v>
      </c>
    </row>
    <row r="37" spans="1:4" ht="16.5">
      <c r="A37" s="11"/>
      <c r="B37" s="12" t="s">
        <v>81</v>
      </c>
      <c r="C37" s="13">
        <v>0</v>
      </c>
      <c r="D37" s="16">
        <v>0</v>
      </c>
    </row>
    <row r="38" spans="1:4" ht="16.5">
      <c r="A38" s="11"/>
      <c r="B38" s="12" t="s">
        <v>82</v>
      </c>
      <c r="C38" s="13">
        <v>0</v>
      </c>
      <c r="D38" s="16">
        <v>0</v>
      </c>
    </row>
    <row r="39" spans="1:4" ht="16.5">
      <c r="A39" s="11"/>
      <c r="B39" s="12" t="s">
        <v>41</v>
      </c>
      <c r="C39" s="13">
        <v>14380000000</v>
      </c>
      <c r="D39" s="16">
        <v>14380000000</v>
      </c>
    </row>
    <row r="40" spans="1:4" ht="16.5">
      <c r="A40" s="11"/>
      <c r="B40" s="12" t="s">
        <v>83</v>
      </c>
      <c r="C40" s="13">
        <v>185871881602</v>
      </c>
      <c r="D40" s="16">
        <v>130927024035</v>
      </c>
    </row>
    <row r="41" spans="1:4" ht="16.5">
      <c r="A41" s="11"/>
      <c r="B41" s="12" t="s">
        <v>84</v>
      </c>
      <c r="C41" s="13">
        <v>0</v>
      </c>
      <c r="D41" s="16">
        <v>0</v>
      </c>
    </row>
    <row r="42" spans="1:4" ht="16.5">
      <c r="A42" s="11">
        <v>2</v>
      </c>
      <c r="B42" s="12" t="s">
        <v>43</v>
      </c>
      <c r="C42" s="13">
        <f>SUM(C43:C45)</f>
        <v>608721670</v>
      </c>
      <c r="D42" s="16">
        <f>SUM(D43:D45)</f>
        <v>135942670</v>
      </c>
    </row>
    <row r="43" spans="1:4" ht="16.5">
      <c r="A43" s="11"/>
      <c r="B43" s="12" t="s">
        <v>97</v>
      </c>
      <c r="C43" s="13">
        <v>598648632</v>
      </c>
      <c r="D43" s="16">
        <v>125869632</v>
      </c>
    </row>
    <row r="44" spans="1:4" ht="16.5">
      <c r="A44" s="11"/>
      <c r="B44" s="12" t="s">
        <v>85</v>
      </c>
      <c r="C44" s="13">
        <v>0</v>
      </c>
      <c r="D44" s="16">
        <v>0</v>
      </c>
    </row>
    <row r="45" spans="1:4" ht="16.5">
      <c r="A45" s="24"/>
      <c r="B45" s="25" t="s">
        <v>86</v>
      </c>
      <c r="C45" s="26">
        <v>10073038</v>
      </c>
      <c r="D45" s="49">
        <v>10073038</v>
      </c>
    </row>
    <row r="46" spans="1:4" ht="17.25">
      <c r="A46" s="35" t="s">
        <v>44</v>
      </c>
      <c r="B46" s="20" t="s">
        <v>87</v>
      </c>
      <c r="C46" s="21">
        <f>C31+C28</f>
        <v>2000519078513</v>
      </c>
      <c r="D46" s="48">
        <f>D31+D28</f>
        <v>1929808668813</v>
      </c>
    </row>
    <row r="47" spans="1:4" ht="17.25">
      <c r="A47" s="30"/>
      <c r="B47" s="31"/>
      <c r="C47" s="32"/>
      <c r="D47" s="50"/>
    </row>
    <row r="48" spans="1:4" ht="17.25">
      <c r="A48" s="56" t="s">
        <v>46</v>
      </c>
      <c r="B48" s="56"/>
      <c r="C48" s="56"/>
      <c r="D48" s="56"/>
    </row>
    <row r="49" spans="1:4" ht="16.5">
      <c r="A49" s="55" t="s">
        <v>47</v>
      </c>
      <c r="B49" s="55"/>
      <c r="C49" s="55"/>
      <c r="D49" s="55"/>
    </row>
    <row r="51" spans="1:4" s="8" customFormat="1" ht="17.25">
      <c r="A51" s="6" t="s">
        <v>4</v>
      </c>
      <c r="B51" s="6" t="s">
        <v>48</v>
      </c>
      <c r="C51" s="7" t="s">
        <v>49</v>
      </c>
      <c r="D51" s="44" t="s">
        <v>50</v>
      </c>
    </row>
    <row r="52" spans="1:4" ht="16.5">
      <c r="A52" s="27">
        <v>1</v>
      </c>
      <c r="B52" s="28" t="s">
        <v>89</v>
      </c>
      <c r="C52" s="29">
        <v>53196310941</v>
      </c>
      <c r="D52" s="51">
        <f>177888524278+C52</f>
        <v>231084835219</v>
      </c>
    </row>
    <row r="53" spans="1:4" ht="16.5">
      <c r="A53" s="11">
        <v>2</v>
      </c>
      <c r="B53" s="12" t="s">
        <v>90</v>
      </c>
      <c r="C53" s="13">
        <v>0</v>
      </c>
      <c r="D53" s="16">
        <v>0</v>
      </c>
    </row>
    <row r="54" spans="1:5" ht="16.5">
      <c r="A54" s="11">
        <v>3</v>
      </c>
      <c r="B54" s="12" t="s">
        <v>91</v>
      </c>
      <c r="C54" s="13">
        <f>C52-C53</f>
        <v>53196310941</v>
      </c>
      <c r="D54" s="16">
        <f>D52-D53</f>
        <v>231084835219</v>
      </c>
      <c r="E54" s="40"/>
    </row>
    <row r="55" spans="1:4" ht="16.5">
      <c r="A55" s="11">
        <v>4</v>
      </c>
      <c r="B55" s="12" t="s">
        <v>54</v>
      </c>
      <c r="C55" s="13">
        <v>41519879428</v>
      </c>
      <c r="D55" s="16">
        <f>81176003442+C55</f>
        <v>122695882870</v>
      </c>
    </row>
    <row r="56" spans="1:4" ht="16.5">
      <c r="A56" s="11">
        <v>5</v>
      </c>
      <c r="B56" s="12" t="s">
        <v>92</v>
      </c>
      <c r="C56" s="13">
        <f>C54-C55</f>
        <v>11676431513</v>
      </c>
      <c r="D56" s="16">
        <f>D54-D55</f>
        <v>108388952349</v>
      </c>
    </row>
    <row r="57" spans="1:4" ht="16.5">
      <c r="A57" s="11">
        <v>6</v>
      </c>
      <c r="B57" s="12" t="s">
        <v>56</v>
      </c>
      <c r="C57" s="13">
        <v>13685627758</v>
      </c>
      <c r="D57" s="16">
        <f>18663231529+C57</f>
        <v>32348859287</v>
      </c>
    </row>
    <row r="58" spans="1:4" ht="16.5">
      <c r="A58" s="11">
        <v>7</v>
      </c>
      <c r="B58" s="12" t="s">
        <v>57</v>
      </c>
      <c r="C58" s="13">
        <v>4072827991</v>
      </c>
      <c r="D58" s="16">
        <f>8252042248+C58</f>
        <v>12324870239</v>
      </c>
    </row>
    <row r="59" spans="1:4" ht="16.5">
      <c r="A59" s="11">
        <v>8</v>
      </c>
      <c r="B59" s="12" t="s">
        <v>58</v>
      </c>
      <c r="C59" s="13">
        <v>0</v>
      </c>
      <c r="D59" s="16">
        <v>0</v>
      </c>
    </row>
    <row r="60" spans="1:4" ht="16.5">
      <c r="A60" s="11">
        <v>9</v>
      </c>
      <c r="B60" s="12" t="s">
        <v>59</v>
      </c>
      <c r="C60" s="13">
        <v>1184089347</v>
      </c>
      <c r="D60" s="16">
        <f>2545853142+C60</f>
        <v>3729942489</v>
      </c>
    </row>
    <row r="61" spans="1:4" ht="16.5">
      <c r="A61" s="11">
        <v>10</v>
      </c>
      <c r="B61" s="12" t="s">
        <v>60</v>
      </c>
      <c r="C61" s="13">
        <f>C56+(C57-C58)-(C59+C60)</f>
        <v>20105141933</v>
      </c>
      <c r="D61" s="16">
        <f>D56+(D57-D58)-(D59+D60)</f>
        <v>124682998908</v>
      </c>
    </row>
    <row r="62" spans="1:4" ht="16.5">
      <c r="A62" s="11">
        <v>11</v>
      </c>
      <c r="B62" s="12" t="s">
        <v>61</v>
      </c>
      <c r="C62" s="13">
        <v>500</v>
      </c>
      <c r="D62" s="16">
        <f>3409089+C62</f>
        <v>3409589</v>
      </c>
    </row>
    <row r="63" spans="1:4" ht="16.5">
      <c r="A63" s="11">
        <v>12</v>
      </c>
      <c r="B63" s="12" t="s">
        <v>62</v>
      </c>
      <c r="C63" s="13">
        <v>0</v>
      </c>
      <c r="D63" s="16">
        <v>0</v>
      </c>
    </row>
    <row r="64" spans="1:4" ht="16.5">
      <c r="A64" s="11">
        <v>13</v>
      </c>
      <c r="B64" s="12" t="s">
        <v>63</v>
      </c>
      <c r="C64" s="13">
        <f>C62-C63</f>
        <v>500</v>
      </c>
      <c r="D64" s="16">
        <f>D62-D63</f>
        <v>3409589</v>
      </c>
    </row>
    <row r="65" spans="1:4" ht="16.5">
      <c r="A65" s="11">
        <v>14</v>
      </c>
      <c r="B65" s="12" t="s">
        <v>93</v>
      </c>
      <c r="C65" s="13">
        <f>C61+C64</f>
        <v>20105142433</v>
      </c>
      <c r="D65" s="16">
        <f>D61+D64</f>
        <v>124686408497</v>
      </c>
    </row>
    <row r="66" spans="1:4" ht="16.5">
      <c r="A66" s="11">
        <v>15</v>
      </c>
      <c r="B66" s="12" t="s">
        <v>94</v>
      </c>
      <c r="C66" s="13">
        <v>0</v>
      </c>
      <c r="D66" s="16">
        <v>0</v>
      </c>
    </row>
    <row r="67" spans="1:4" ht="16.5">
      <c r="A67" s="11">
        <v>16</v>
      </c>
      <c r="B67" s="12" t="s">
        <v>95</v>
      </c>
      <c r="C67" s="13">
        <f>C65-C66</f>
        <v>20105142433</v>
      </c>
      <c r="D67" s="16">
        <f>D65-D66</f>
        <v>124686408497</v>
      </c>
    </row>
    <row r="68" spans="1:4" ht="16.5">
      <c r="A68" s="11">
        <v>17</v>
      </c>
      <c r="B68" s="12" t="s">
        <v>96</v>
      </c>
      <c r="C68" s="13">
        <v>0</v>
      </c>
      <c r="D68" s="16">
        <v>0</v>
      </c>
    </row>
    <row r="69" spans="1:4" ht="16.5">
      <c r="A69" s="24">
        <v>18</v>
      </c>
      <c r="B69" s="25" t="s">
        <v>68</v>
      </c>
      <c r="C69" s="26">
        <v>0</v>
      </c>
      <c r="D69" s="49">
        <v>0</v>
      </c>
    </row>
    <row r="71" ht="16.5">
      <c r="C71" s="3" t="s">
        <v>101</v>
      </c>
    </row>
    <row r="72" spans="3:4" ht="17.25">
      <c r="C72" s="54" t="s">
        <v>69</v>
      </c>
      <c r="D72" s="54"/>
    </row>
    <row r="73" spans="3:4" ht="16.5">
      <c r="C73" s="59" t="s">
        <v>102</v>
      </c>
      <c r="D73" s="59"/>
    </row>
    <row r="76" spans="3:4" ht="17.25">
      <c r="C76" s="54" t="s">
        <v>70</v>
      </c>
      <c r="D76" s="54"/>
    </row>
  </sheetData>
  <mergeCells count="9">
    <mergeCell ref="A2:D2"/>
    <mergeCell ref="C72:D72"/>
    <mergeCell ref="C76:D76"/>
    <mergeCell ref="A49:D49"/>
    <mergeCell ref="A6:D6"/>
    <mergeCell ref="A7:D7"/>
    <mergeCell ref="A8:D8"/>
    <mergeCell ref="A48:D48"/>
    <mergeCell ref="C73:D73"/>
  </mergeCells>
  <printOptions/>
  <pageMargins left="0.62" right="0.16" top="0.26" bottom="0.66" header="0.19" footer="0.3"/>
  <pageSetup horizontalDpi="300" verticalDpi="300" orientation="portrait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36">
      <selection activeCell="C48" sqref="C48"/>
    </sheetView>
  </sheetViews>
  <sheetFormatPr defaultColWidth="9.140625" defaultRowHeight="12.75"/>
  <cols>
    <col min="1" max="1" width="7.140625" style="2" customWidth="1"/>
    <col min="2" max="2" width="45.7109375" style="2" customWidth="1"/>
    <col min="3" max="3" width="21.00390625" style="3" customWidth="1"/>
    <col min="4" max="4" width="20.57421875" style="41" bestFit="1" customWidth="1"/>
    <col min="5" max="5" width="18.140625" style="2" bestFit="1" customWidth="1"/>
    <col min="6" max="16384" width="9.140625" style="2" customWidth="1"/>
  </cols>
  <sheetData>
    <row r="1" ht="17.25" hidden="1">
      <c r="A1" s="1" t="s">
        <v>0</v>
      </c>
    </row>
    <row r="2" spans="1:4" ht="33.75" customHeight="1" hidden="1">
      <c r="A2" s="58" t="s">
        <v>99</v>
      </c>
      <c r="B2" s="58"/>
      <c r="C2" s="58"/>
      <c r="D2" s="58"/>
    </row>
    <row r="3" spans="1:4" ht="10.5" customHeight="1">
      <c r="A3" s="39"/>
      <c r="B3" s="39"/>
      <c r="C3" s="39"/>
      <c r="D3" s="42"/>
    </row>
    <row r="4" ht="17.25">
      <c r="A4" s="4" t="s">
        <v>1</v>
      </c>
    </row>
    <row r="5" ht="10.5" customHeight="1">
      <c r="A5" s="4"/>
    </row>
    <row r="6" spans="1:4" ht="17.25">
      <c r="A6" s="56" t="s">
        <v>2</v>
      </c>
      <c r="B6" s="56"/>
      <c r="C6" s="56"/>
      <c r="D6" s="56"/>
    </row>
    <row r="7" spans="1:4" ht="16.5">
      <c r="A7" s="57" t="s">
        <v>103</v>
      </c>
      <c r="B7" s="57"/>
      <c r="C7" s="57"/>
      <c r="D7" s="57"/>
    </row>
    <row r="8" spans="1:4" ht="17.25">
      <c r="A8" s="56" t="s">
        <v>88</v>
      </c>
      <c r="B8" s="56"/>
      <c r="C8" s="56"/>
      <c r="D8" s="56"/>
    </row>
    <row r="9" spans="1:4" ht="17.25">
      <c r="A9" s="37"/>
      <c r="B9" s="37"/>
      <c r="C9" s="37"/>
      <c r="D9" s="43" t="s">
        <v>98</v>
      </c>
    </row>
    <row r="10" spans="1:4" s="8" customFormat="1" ht="17.25">
      <c r="A10" s="6" t="s">
        <v>4</v>
      </c>
      <c r="B10" s="6" t="s">
        <v>5</v>
      </c>
      <c r="C10" s="7" t="s">
        <v>6</v>
      </c>
      <c r="D10" s="44" t="s">
        <v>7</v>
      </c>
    </row>
    <row r="11" spans="1:4" ht="17.25">
      <c r="A11" s="33" t="s">
        <v>8</v>
      </c>
      <c r="B11" s="9" t="s">
        <v>9</v>
      </c>
      <c r="C11" s="45">
        <f>SUM(C12:C16)</f>
        <v>287453662540</v>
      </c>
      <c r="D11" s="45">
        <f>SUM(D12:D16)</f>
        <v>833737183159</v>
      </c>
    </row>
    <row r="12" spans="1:4" ht="16.5">
      <c r="A12" s="11">
        <v>1</v>
      </c>
      <c r="B12" s="12" t="s">
        <v>10</v>
      </c>
      <c r="C12" s="16">
        <v>197723911533</v>
      </c>
      <c r="D12" s="16">
        <v>228783514656</v>
      </c>
    </row>
    <row r="13" spans="1:4" ht="16.5">
      <c r="A13" s="11">
        <v>2</v>
      </c>
      <c r="B13" s="12" t="s">
        <v>11</v>
      </c>
      <c r="C13" s="16">
        <v>34509966000</v>
      </c>
      <c r="D13" s="16">
        <v>510685326000</v>
      </c>
    </row>
    <row r="14" spans="1:4" ht="16.5">
      <c r="A14" s="11">
        <v>3</v>
      </c>
      <c r="B14" s="12" t="s">
        <v>74</v>
      </c>
      <c r="C14" s="16">
        <v>29865024919</v>
      </c>
      <c r="D14" s="16">
        <v>70857213415</v>
      </c>
    </row>
    <row r="15" spans="1:4" ht="16.5">
      <c r="A15" s="11">
        <v>4</v>
      </c>
      <c r="B15" s="12" t="s">
        <v>13</v>
      </c>
      <c r="C15" s="16">
        <v>24800051888</v>
      </c>
      <c r="D15" s="16">
        <v>23361815088</v>
      </c>
    </row>
    <row r="16" spans="1:4" ht="16.5">
      <c r="A16" s="11">
        <v>5</v>
      </c>
      <c r="B16" s="12" t="s">
        <v>14</v>
      </c>
      <c r="C16" s="16">
        <v>554708200</v>
      </c>
      <c r="D16" s="16">
        <v>49314000</v>
      </c>
    </row>
    <row r="17" spans="1:4" ht="17.25">
      <c r="A17" s="34" t="s">
        <v>15</v>
      </c>
      <c r="B17" s="14" t="s">
        <v>16</v>
      </c>
      <c r="C17" s="46">
        <f>C18+C19+C24+C25+C26</f>
        <v>1642355006273</v>
      </c>
      <c r="D17" s="46">
        <f>D18+D19+D24+D25+D26</f>
        <v>1624845136191</v>
      </c>
    </row>
    <row r="18" spans="1:4" ht="16.5">
      <c r="A18" s="11">
        <v>1</v>
      </c>
      <c r="B18" s="12" t="s">
        <v>17</v>
      </c>
      <c r="C18" s="16">
        <v>0</v>
      </c>
      <c r="D18" s="16">
        <v>0</v>
      </c>
    </row>
    <row r="19" spans="1:4" ht="16.5">
      <c r="A19" s="11">
        <v>2</v>
      </c>
      <c r="B19" s="12" t="s">
        <v>18</v>
      </c>
      <c r="C19" s="16">
        <f>SUM(C20:C23)</f>
        <v>1632093671460</v>
      </c>
      <c r="D19" s="16">
        <f>SUM(D20:D23)</f>
        <v>1614583801378</v>
      </c>
    </row>
    <row r="20" spans="1:4" ht="16.5">
      <c r="A20" s="11"/>
      <c r="B20" s="12" t="s">
        <v>75</v>
      </c>
      <c r="C20" s="16">
        <v>1459125999949</v>
      </c>
      <c r="D20" s="16">
        <v>1572542635693</v>
      </c>
    </row>
    <row r="21" spans="1:4" ht="16.5">
      <c r="A21" s="11"/>
      <c r="B21" s="12" t="s">
        <v>76</v>
      </c>
      <c r="C21" s="16">
        <v>0</v>
      </c>
      <c r="D21" s="16">
        <v>0</v>
      </c>
    </row>
    <row r="22" spans="1:4" ht="16.5">
      <c r="A22" s="11"/>
      <c r="B22" s="12" t="s">
        <v>77</v>
      </c>
      <c r="C22" s="16">
        <v>0</v>
      </c>
      <c r="D22" s="16">
        <v>0</v>
      </c>
    </row>
    <row r="23" spans="1:4" ht="16.5">
      <c r="A23" s="11"/>
      <c r="B23" s="12" t="s">
        <v>78</v>
      </c>
      <c r="C23" s="16">
        <v>172967671511</v>
      </c>
      <c r="D23" s="16">
        <v>42041165685</v>
      </c>
    </row>
    <row r="24" spans="1:4" ht="16.5">
      <c r="A24" s="11">
        <v>3</v>
      </c>
      <c r="B24" s="12" t="s">
        <v>23</v>
      </c>
      <c r="C24" s="16">
        <v>0</v>
      </c>
      <c r="D24" s="16">
        <v>0</v>
      </c>
    </row>
    <row r="25" spans="1:4" ht="16.5">
      <c r="A25" s="11">
        <v>4</v>
      </c>
      <c r="B25" s="12" t="s">
        <v>26</v>
      </c>
      <c r="C25" s="16">
        <v>9812957192</v>
      </c>
      <c r="D25" s="16">
        <v>9812957192</v>
      </c>
    </row>
    <row r="26" spans="1:4" ht="16.5">
      <c r="A26" s="17">
        <v>5</v>
      </c>
      <c r="B26" s="18" t="s">
        <v>28</v>
      </c>
      <c r="C26" s="47">
        <v>448377621</v>
      </c>
      <c r="D26" s="47">
        <v>448377621</v>
      </c>
    </row>
    <row r="27" spans="1:4" ht="17.25">
      <c r="A27" s="35" t="s">
        <v>29</v>
      </c>
      <c r="B27" s="20" t="s">
        <v>79</v>
      </c>
      <c r="C27" s="48">
        <f>C17+C11</f>
        <v>1929808668813</v>
      </c>
      <c r="D27" s="48">
        <f>D17+D11</f>
        <v>2458582319350</v>
      </c>
    </row>
    <row r="28" spans="1:4" ht="17.25">
      <c r="A28" s="33" t="s">
        <v>31</v>
      </c>
      <c r="B28" s="9" t="s">
        <v>32</v>
      </c>
      <c r="C28" s="45">
        <f>C29+C30</f>
        <v>488555842108</v>
      </c>
      <c r="D28" s="45">
        <f>D29+D30</f>
        <v>437462565756</v>
      </c>
    </row>
    <row r="29" spans="1:4" ht="16.5">
      <c r="A29" s="11">
        <v>1</v>
      </c>
      <c r="B29" s="12" t="s">
        <v>33</v>
      </c>
      <c r="C29" s="16">
        <v>67990162813</v>
      </c>
      <c r="D29" s="16">
        <v>123455233825</v>
      </c>
    </row>
    <row r="30" spans="1:4" ht="16.5">
      <c r="A30" s="11">
        <v>2</v>
      </c>
      <c r="B30" s="12" t="s">
        <v>34</v>
      </c>
      <c r="C30" s="16">
        <v>420565679295</v>
      </c>
      <c r="D30" s="16">
        <v>314007331931</v>
      </c>
    </row>
    <row r="31" spans="1:4" ht="17.25">
      <c r="A31" s="34" t="s">
        <v>35</v>
      </c>
      <c r="B31" s="14" t="s">
        <v>36</v>
      </c>
      <c r="C31" s="46">
        <f>C32+C42</f>
        <v>1441252826705</v>
      </c>
      <c r="D31" s="46">
        <f>D32+D42</f>
        <v>2021119753594</v>
      </c>
    </row>
    <row r="32" spans="1:4" ht="16.5">
      <c r="A32" s="11">
        <v>1</v>
      </c>
      <c r="B32" s="12" t="s">
        <v>37</v>
      </c>
      <c r="C32" s="16">
        <f>SUM(C33:C41)</f>
        <v>1441116884035</v>
      </c>
      <c r="D32" s="16">
        <f>SUM(D33:D41)</f>
        <v>2019782947921</v>
      </c>
    </row>
    <row r="33" spans="1:4" ht="16.5">
      <c r="A33" s="11"/>
      <c r="B33" s="12" t="s">
        <v>38</v>
      </c>
      <c r="C33" s="16">
        <v>1250000000000</v>
      </c>
      <c r="D33" s="16">
        <v>1374942580000</v>
      </c>
    </row>
    <row r="34" spans="1:4" ht="16.5">
      <c r="A34" s="11"/>
      <c r="B34" s="12" t="s">
        <v>39</v>
      </c>
      <c r="C34" s="16">
        <v>45809860000</v>
      </c>
      <c r="D34" s="16">
        <v>370660568000</v>
      </c>
    </row>
    <row r="35" spans="1:4" ht="16.5">
      <c r="A35" s="11"/>
      <c r="B35" s="12" t="s">
        <v>80</v>
      </c>
      <c r="C35" s="16">
        <v>0</v>
      </c>
      <c r="D35" s="16">
        <v>0</v>
      </c>
    </row>
    <row r="36" spans="1:4" ht="16.5">
      <c r="A36" s="11"/>
      <c r="B36" s="12" t="s">
        <v>40</v>
      </c>
      <c r="C36" s="16">
        <v>0</v>
      </c>
      <c r="D36" s="16">
        <v>0</v>
      </c>
    </row>
    <row r="37" spans="1:4" ht="16.5">
      <c r="A37" s="11"/>
      <c r="B37" s="12" t="s">
        <v>81</v>
      </c>
      <c r="C37" s="16">
        <v>0</v>
      </c>
      <c r="D37" s="16">
        <v>0</v>
      </c>
    </row>
    <row r="38" spans="1:4" ht="16.5">
      <c r="A38" s="11"/>
      <c r="B38" s="12" t="s">
        <v>82</v>
      </c>
      <c r="C38" s="16">
        <v>0</v>
      </c>
      <c r="D38" s="16">
        <v>0</v>
      </c>
    </row>
    <row r="39" spans="1:4" ht="16.5">
      <c r="A39" s="11"/>
      <c r="B39" s="12" t="s">
        <v>41</v>
      </c>
      <c r="C39" s="16">
        <v>14380000000</v>
      </c>
      <c r="D39" s="16">
        <v>14380000000</v>
      </c>
    </row>
    <row r="40" spans="1:4" ht="16.5">
      <c r="A40" s="11"/>
      <c r="B40" s="12" t="s">
        <v>83</v>
      </c>
      <c r="C40" s="16">
        <v>130927024035</v>
      </c>
      <c r="D40" s="16">
        <v>259799799921</v>
      </c>
    </row>
    <row r="41" spans="1:4" ht="16.5">
      <c r="A41" s="11"/>
      <c r="B41" s="12" t="s">
        <v>84</v>
      </c>
      <c r="C41" s="16">
        <v>0</v>
      </c>
      <c r="D41" s="16">
        <v>0</v>
      </c>
    </row>
    <row r="42" spans="1:4" ht="16.5">
      <c r="A42" s="11">
        <v>2</v>
      </c>
      <c r="B42" s="12" t="s">
        <v>43</v>
      </c>
      <c r="C42" s="16">
        <f>SUM(C43:C45)</f>
        <v>135942670</v>
      </c>
      <c r="D42" s="16">
        <f>SUM(D43:D45)</f>
        <v>1336805673</v>
      </c>
    </row>
    <row r="43" spans="1:4" ht="16.5">
      <c r="A43" s="11"/>
      <c r="B43" s="12" t="s">
        <v>97</v>
      </c>
      <c r="C43" s="16">
        <v>125869632</v>
      </c>
      <c r="D43" s="16">
        <v>662444632</v>
      </c>
    </row>
    <row r="44" spans="1:4" ht="16.5">
      <c r="A44" s="11"/>
      <c r="B44" s="12" t="s">
        <v>85</v>
      </c>
      <c r="C44" s="16">
        <v>0</v>
      </c>
      <c r="D44" s="16">
        <v>0</v>
      </c>
    </row>
    <row r="45" spans="1:4" ht="16.5">
      <c r="A45" s="24"/>
      <c r="B45" s="25" t="s">
        <v>86</v>
      </c>
      <c r="C45" s="49">
        <v>10073038</v>
      </c>
      <c r="D45" s="49">
        <v>674361041</v>
      </c>
    </row>
    <row r="46" spans="1:4" ht="17.25">
      <c r="A46" s="35" t="s">
        <v>44</v>
      </c>
      <c r="B46" s="20" t="s">
        <v>87</v>
      </c>
      <c r="C46" s="48">
        <f>C31+C28</f>
        <v>1929808668813</v>
      </c>
      <c r="D46" s="48">
        <f>D31+D28</f>
        <v>2458582319350</v>
      </c>
    </row>
    <row r="47" spans="1:4" ht="17.25">
      <c r="A47" s="30"/>
      <c r="B47" s="31"/>
      <c r="C47" s="32"/>
      <c r="D47" s="50"/>
    </row>
    <row r="48" spans="1:4" ht="17.25">
      <c r="A48" s="30"/>
      <c r="B48" s="31"/>
      <c r="C48" s="32"/>
      <c r="D48" s="50"/>
    </row>
    <row r="49" spans="1:4" ht="17.25">
      <c r="A49" s="56" t="s">
        <v>46</v>
      </c>
      <c r="B49" s="56"/>
      <c r="C49" s="56"/>
      <c r="D49" s="56"/>
    </row>
    <row r="50" spans="1:4" ht="16.5">
      <c r="A50" s="55" t="s">
        <v>47</v>
      </c>
      <c r="B50" s="55"/>
      <c r="C50" s="55"/>
      <c r="D50" s="55"/>
    </row>
    <row r="52" spans="1:4" s="8" customFormat="1" ht="17.25">
      <c r="A52" s="6" t="s">
        <v>4</v>
      </c>
      <c r="B52" s="6" t="s">
        <v>48</v>
      </c>
      <c r="C52" s="7" t="s">
        <v>49</v>
      </c>
      <c r="D52" s="44" t="s">
        <v>50</v>
      </c>
    </row>
    <row r="53" spans="1:5" ht="16.5">
      <c r="A53" s="27">
        <v>1</v>
      </c>
      <c r="B53" s="28" t="s">
        <v>89</v>
      </c>
      <c r="C53" s="29">
        <v>139076665275</v>
      </c>
      <c r="D53" s="51">
        <f>C53+'Q3.2007'!D52</f>
        <v>370161500494</v>
      </c>
      <c r="E53" s="40"/>
    </row>
    <row r="54" spans="1:5" ht="16.5">
      <c r="A54" s="11">
        <v>2</v>
      </c>
      <c r="B54" s="12" t="s">
        <v>90</v>
      </c>
      <c r="C54" s="13">
        <v>0</v>
      </c>
      <c r="D54" s="51">
        <f>C54+'Q3.2007'!D53</f>
        <v>0</v>
      </c>
      <c r="E54" s="40"/>
    </row>
    <row r="55" spans="1:5" ht="16.5">
      <c r="A55" s="11">
        <v>3</v>
      </c>
      <c r="B55" s="12" t="s">
        <v>91</v>
      </c>
      <c r="C55" s="13">
        <f>C53-C54</f>
        <v>139076665275</v>
      </c>
      <c r="D55" s="51">
        <f>C55+'Q3.2007'!D54</f>
        <v>370161500494</v>
      </c>
      <c r="E55" s="40"/>
    </row>
    <row r="56" spans="1:5" ht="16.5">
      <c r="A56" s="11">
        <v>4</v>
      </c>
      <c r="B56" s="12" t="s">
        <v>54</v>
      </c>
      <c r="C56" s="13">
        <v>45343898437</v>
      </c>
      <c r="D56" s="51">
        <f>C56+'Q3.2007'!D55</f>
        <v>168039781307</v>
      </c>
      <c r="E56" s="40"/>
    </row>
    <row r="57" spans="1:5" ht="16.5">
      <c r="A57" s="11">
        <v>5</v>
      </c>
      <c r="B57" s="12" t="s">
        <v>92</v>
      </c>
      <c r="C57" s="13">
        <f>C55-C56</f>
        <v>93732766838</v>
      </c>
      <c r="D57" s="51">
        <f>C57+'Q3.2007'!D56</f>
        <v>202121719187</v>
      </c>
      <c r="E57" s="40"/>
    </row>
    <row r="58" spans="1:5" ht="16.5">
      <c r="A58" s="11">
        <v>6</v>
      </c>
      <c r="B58" s="12" t="s">
        <v>56</v>
      </c>
      <c r="C58" s="13">
        <v>43486171266</v>
      </c>
      <c r="D58" s="51">
        <f>C58+'Q3.2007'!D57</f>
        <v>75835030553</v>
      </c>
      <c r="E58" s="40"/>
    </row>
    <row r="59" spans="1:5" ht="16.5">
      <c r="A59" s="11">
        <v>7</v>
      </c>
      <c r="B59" s="12" t="s">
        <v>57</v>
      </c>
      <c r="C59" s="13">
        <v>3655480230</v>
      </c>
      <c r="D59" s="51">
        <f>C59+'Q3.2007'!D58</f>
        <v>15980350469</v>
      </c>
      <c r="E59" s="40"/>
    </row>
    <row r="60" spans="1:5" ht="16.5">
      <c r="A60" s="11">
        <v>8</v>
      </c>
      <c r="B60" s="12" t="s">
        <v>58</v>
      </c>
      <c r="C60" s="13">
        <v>0</v>
      </c>
      <c r="D60" s="51">
        <f>C60+'Q3.2007'!D59</f>
        <v>0</v>
      </c>
      <c r="E60" s="40"/>
    </row>
    <row r="61" spans="1:5" ht="16.5">
      <c r="A61" s="11">
        <v>9</v>
      </c>
      <c r="B61" s="12" t="s">
        <v>59</v>
      </c>
      <c r="C61" s="13">
        <v>3876300170</v>
      </c>
      <c r="D61" s="51">
        <f>C61+'Q3.2007'!D60</f>
        <v>7606242659</v>
      </c>
      <c r="E61" s="40"/>
    </row>
    <row r="62" spans="1:5" ht="16.5">
      <c r="A62" s="11">
        <v>10</v>
      </c>
      <c r="B62" s="12" t="s">
        <v>60</v>
      </c>
      <c r="C62" s="13">
        <f>C57+(C58-C59)-(C60+C61)</f>
        <v>129687157704</v>
      </c>
      <c r="D62" s="51">
        <f>C62+'Q3.2007'!D61</f>
        <v>254370156612</v>
      </c>
      <c r="E62" s="40"/>
    </row>
    <row r="63" spans="1:5" ht="16.5">
      <c r="A63" s="11">
        <v>11</v>
      </c>
      <c r="B63" s="12" t="s">
        <v>61</v>
      </c>
      <c r="C63" s="13">
        <v>8345452</v>
      </c>
      <c r="D63" s="51">
        <f>C63+'Q3.2007'!D62</f>
        <v>11755041</v>
      </c>
      <c r="E63" s="40"/>
    </row>
    <row r="64" spans="1:5" ht="16.5">
      <c r="A64" s="11">
        <v>12</v>
      </c>
      <c r="B64" s="12" t="s">
        <v>62</v>
      </c>
      <c r="C64" s="13">
        <v>2727270</v>
      </c>
      <c r="D64" s="51">
        <f>C64+'Q3.2007'!D63</f>
        <v>2727270</v>
      </c>
      <c r="E64" s="40"/>
    </row>
    <row r="65" spans="1:5" ht="16.5">
      <c r="A65" s="11">
        <v>13</v>
      </c>
      <c r="B65" s="12" t="s">
        <v>63</v>
      </c>
      <c r="C65" s="13">
        <f>C63-C64</f>
        <v>5618182</v>
      </c>
      <c r="D65" s="51">
        <f>C65+'Q3.2007'!D64</f>
        <v>9027771</v>
      </c>
      <c r="E65" s="40"/>
    </row>
    <row r="66" spans="1:5" ht="16.5">
      <c r="A66" s="11">
        <v>14</v>
      </c>
      <c r="B66" s="12" t="s">
        <v>93</v>
      </c>
      <c r="C66" s="13">
        <f>C62+C65</f>
        <v>129692775886</v>
      </c>
      <c r="D66" s="51">
        <f>C66+'Q3.2007'!D65</f>
        <v>254379184383</v>
      </c>
      <c r="E66" s="40"/>
    </row>
    <row r="67" spans="1:5" ht="16.5">
      <c r="A67" s="11">
        <v>15</v>
      </c>
      <c r="B67" s="12" t="s">
        <v>94</v>
      </c>
      <c r="C67" s="13">
        <v>0</v>
      </c>
      <c r="D67" s="51">
        <f>C67+'Q3.2007'!D66</f>
        <v>0</v>
      </c>
      <c r="E67" s="40"/>
    </row>
    <row r="68" spans="1:5" ht="16.5">
      <c r="A68" s="11">
        <v>16</v>
      </c>
      <c r="B68" s="12" t="s">
        <v>95</v>
      </c>
      <c r="C68" s="13">
        <f>C66-C67</f>
        <v>129692775886</v>
      </c>
      <c r="D68" s="51">
        <f>C68+'Q3.2007'!D67</f>
        <v>254379184383</v>
      </c>
      <c r="E68" s="40"/>
    </row>
    <row r="69" spans="1:5" ht="16.5">
      <c r="A69" s="11">
        <v>17</v>
      </c>
      <c r="B69" s="12" t="s">
        <v>96</v>
      </c>
      <c r="C69" s="53">
        <v>0</v>
      </c>
      <c r="D69" s="53">
        <v>0</v>
      </c>
      <c r="E69" s="40"/>
    </row>
    <row r="70" spans="1:5" ht="16.5">
      <c r="A70" s="24">
        <v>18</v>
      </c>
      <c r="B70" s="25" t="s">
        <v>68</v>
      </c>
      <c r="C70" s="26">
        <v>0</v>
      </c>
      <c r="D70" s="49">
        <f>C70+'Q3.2007'!D69</f>
        <v>0</v>
      </c>
      <c r="E70" s="40">
        <f>D70-C70</f>
        <v>0</v>
      </c>
    </row>
    <row r="72" ht="16.5">
      <c r="C72" s="3" t="s">
        <v>104</v>
      </c>
    </row>
    <row r="73" spans="3:4" ht="17.25">
      <c r="C73" s="54" t="s">
        <v>69</v>
      </c>
      <c r="D73" s="54"/>
    </row>
    <row r="74" spans="3:4" ht="17.25">
      <c r="C74" s="52"/>
      <c r="D74" s="52"/>
    </row>
    <row r="75" spans="3:4" ht="17.25">
      <c r="C75" s="52"/>
      <c r="D75" s="52"/>
    </row>
    <row r="76" spans="3:4" ht="17.25">
      <c r="C76" s="52"/>
      <c r="D76" s="52"/>
    </row>
    <row r="77" spans="3:4" ht="17.25">
      <c r="C77" s="52"/>
      <c r="D77" s="52"/>
    </row>
    <row r="78" spans="3:4" ht="16.5">
      <c r="C78" s="59"/>
      <c r="D78" s="59"/>
    </row>
    <row r="81" spans="3:4" ht="17.25">
      <c r="C81" s="54" t="s">
        <v>70</v>
      </c>
      <c r="D81" s="54"/>
    </row>
  </sheetData>
  <mergeCells count="9">
    <mergeCell ref="C81:D81"/>
    <mergeCell ref="A49:D49"/>
    <mergeCell ref="A50:D50"/>
    <mergeCell ref="C73:D73"/>
    <mergeCell ref="C78:D78"/>
    <mergeCell ref="A2:D2"/>
    <mergeCell ref="A6:D6"/>
    <mergeCell ref="A7:D7"/>
    <mergeCell ref="A8:D8"/>
  </mergeCells>
  <printOptions/>
  <pageMargins left="0.75" right="0.23" top="0.75" bottom="0.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thuyptt</dc:creator>
  <cp:keywords/>
  <dc:description/>
  <cp:lastModifiedBy>User</cp:lastModifiedBy>
  <cp:lastPrinted>2008-01-29T04:29:49Z</cp:lastPrinted>
  <dcterms:created xsi:type="dcterms:W3CDTF">2007-04-19T01:29:14Z</dcterms:created>
  <dcterms:modified xsi:type="dcterms:W3CDTF">2008-01-29T07:41:54Z</dcterms:modified>
  <cp:category/>
  <cp:version/>
  <cp:contentType/>
  <cp:contentStatus/>
</cp:coreProperties>
</file>